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8340" activeTab="1"/>
  </bookViews>
  <sheets>
    <sheet name="GS Teams" sheetId="2" r:id="rId1"/>
    <sheet name="Results" sheetId="3" r:id="rId2"/>
    <sheet name="1st Leg Pos" sheetId="5" r:id="rId3"/>
    <sheet name="2nd Leg Pos" sheetId="6" r:id="rId4"/>
    <sheet name="3rd Leg Pos" sheetId="9" r:id="rId5"/>
  </sheets>
  <definedNames>
    <definedName name="_xlnm._FilterDatabase" localSheetId="2" hidden="1">'1st Leg Pos'!$A$1:$H$156</definedName>
    <definedName name="_xlnm._FilterDatabase" localSheetId="3" hidden="1">'2nd Leg Pos'!$A$1:$J$156</definedName>
    <definedName name="_xlnm._FilterDatabase" localSheetId="4" hidden="1">'3rd Leg Pos'!$A$1:$N$154</definedName>
    <definedName name="_xlnm._FilterDatabase" localSheetId="0" hidden="1">'GS Teams'!$A$2:$J$117</definedName>
    <definedName name="_xlnm._FilterDatabase" localSheetId="1" hidden="1">Results!$A$3:$P$158</definedName>
    <definedName name="_xlnm.Print_Area" localSheetId="2">'1st Leg Pos'!$D$1:$H$156</definedName>
    <definedName name="_xlnm.Print_Area" localSheetId="3">'2nd Leg Pos'!$A$1:$I$155</definedName>
    <definedName name="_xlnm.Print_Area" localSheetId="4">'3rd Leg Pos'!$A$1:$M$154</definedName>
    <definedName name="_xlnm.Print_Area" localSheetId="1">Results!$A$1:$P$158</definedName>
  </definedNames>
  <calcPr calcId="152511"/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I4" i="3"/>
  <c r="J4" i="3"/>
  <c r="K4" i="3"/>
  <c r="M4" i="3"/>
  <c r="N4" i="3"/>
  <c r="O4" i="3"/>
  <c r="C5" i="3"/>
  <c r="D5" i="3"/>
  <c r="E5" i="3"/>
  <c r="F5" i="3"/>
  <c r="G5" i="3"/>
  <c r="I5" i="3"/>
  <c r="J5" i="3"/>
  <c r="K5" i="3"/>
  <c r="M5" i="3"/>
  <c r="N5" i="3"/>
  <c r="O5" i="3"/>
  <c r="C6" i="3"/>
  <c r="D6" i="3"/>
  <c r="E6" i="3"/>
  <c r="F6" i="3"/>
  <c r="G6" i="3"/>
  <c r="I6" i="3"/>
  <c r="J6" i="3"/>
  <c r="K6" i="3"/>
  <c r="M6" i="3"/>
  <c r="N6" i="3"/>
  <c r="O6" i="3"/>
  <c r="C7" i="3"/>
  <c r="D7" i="3"/>
  <c r="E7" i="3"/>
  <c r="F7" i="3"/>
  <c r="G7" i="3"/>
  <c r="I7" i="3"/>
  <c r="J7" i="3"/>
  <c r="K7" i="3"/>
  <c r="M7" i="3"/>
  <c r="N7" i="3"/>
  <c r="O7" i="3"/>
  <c r="C8" i="3"/>
  <c r="D8" i="3"/>
  <c r="E8" i="3"/>
  <c r="F8" i="3"/>
  <c r="G8" i="3"/>
  <c r="I8" i="3"/>
  <c r="J8" i="3"/>
  <c r="K8" i="3"/>
  <c r="M8" i="3"/>
  <c r="N8" i="3"/>
  <c r="O8" i="3"/>
  <c r="C9" i="3"/>
  <c r="D9" i="3"/>
  <c r="E9" i="3"/>
  <c r="F9" i="3"/>
  <c r="G9" i="3"/>
  <c r="I9" i="3"/>
  <c r="J9" i="3"/>
  <c r="K9" i="3"/>
  <c r="M9" i="3"/>
  <c r="N9" i="3"/>
  <c r="O9" i="3"/>
  <c r="C10" i="3"/>
  <c r="D10" i="3"/>
  <c r="E10" i="3"/>
  <c r="F10" i="3"/>
  <c r="G10" i="3"/>
  <c r="I10" i="3"/>
  <c r="J10" i="3"/>
  <c r="K10" i="3"/>
  <c r="M10" i="3"/>
  <c r="N10" i="3"/>
  <c r="O10" i="3"/>
  <c r="C11" i="3"/>
  <c r="D11" i="3"/>
  <c r="E11" i="3"/>
  <c r="F11" i="3"/>
  <c r="G11" i="3"/>
  <c r="I11" i="3"/>
  <c r="J11" i="3"/>
  <c r="K11" i="3"/>
  <c r="M11" i="3"/>
  <c r="N11" i="3"/>
  <c r="O11" i="3"/>
  <c r="C12" i="3"/>
  <c r="D12" i="3"/>
  <c r="E12" i="3"/>
  <c r="F12" i="3"/>
  <c r="G12" i="3"/>
  <c r="I12" i="3"/>
  <c r="J12" i="3"/>
  <c r="K12" i="3"/>
  <c r="M12" i="3"/>
  <c r="N12" i="3"/>
  <c r="O12" i="3"/>
  <c r="C13" i="3"/>
  <c r="D13" i="3"/>
  <c r="E13" i="3"/>
  <c r="F13" i="3"/>
  <c r="G13" i="3"/>
  <c r="I13" i="3"/>
  <c r="J13" i="3"/>
  <c r="K13" i="3"/>
  <c r="M13" i="3"/>
  <c r="N13" i="3"/>
  <c r="O13" i="3"/>
  <c r="C14" i="3"/>
  <c r="D14" i="3"/>
  <c r="E14" i="3"/>
  <c r="F14" i="3"/>
  <c r="G14" i="3"/>
  <c r="I14" i="3"/>
  <c r="J14" i="3"/>
  <c r="K14" i="3"/>
  <c r="M14" i="3"/>
  <c r="N14" i="3"/>
  <c r="O14" i="3"/>
  <c r="C15" i="3"/>
  <c r="D15" i="3"/>
  <c r="E15" i="3"/>
  <c r="F15" i="3"/>
  <c r="G15" i="3"/>
  <c r="I15" i="3"/>
  <c r="J15" i="3"/>
  <c r="K15" i="3"/>
  <c r="M15" i="3"/>
  <c r="N15" i="3"/>
  <c r="O15" i="3"/>
  <c r="C16" i="3"/>
  <c r="D16" i="3"/>
  <c r="E16" i="3"/>
  <c r="F16" i="3"/>
  <c r="G16" i="3"/>
  <c r="I16" i="3"/>
  <c r="J16" i="3"/>
  <c r="K16" i="3"/>
  <c r="M16" i="3"/>
  <c r="N16" i="3"/>
  <c r="O16" i="3"/>
  <c r="C17" i="3"/>
  <c r="D17" i="3"/>
  <c r="E17" i="3"/>
  <c r="F17" i="3"/>
  <c r="G17" i="3"/>
  <c r="I17" i="3"/>
  <c r="J17" i="3"/>
  <c r="K17" i="3"/>
  <c r="M17" i="3"/>
  <c r="N17" i="3"/>
  <c r="O17" i="3"/>
  <c r="C18" i="3"/>
  <c r="D18" i="3"/>
  <c r="E18" i="3"/>
  <c r="F18" i="3"/>
  <c r="G18" i="3"/>
  <c r="I18" i="3"/>
  <c r="J18" i="3"/>
  <c r="K18" i="3"/>
  <c r="M18" i="3"/>
  <c r="N18" i="3"/>
  <c r="O18" i="3"/>
  <c r="C19" i="3"/>
  <c r="D19" i="3"/>
  <c r="E19" i="3"/>
  <c r="F19" i="3"/>
  <c r="G19" i="3"/>
  <c r="I19" i="3"/>
  <c r="J19" i="3"/>
  <c r="K19" i="3"/>
  <c r="M19" i="3"/>
  <c r="N19" i="3"/>
  <c r="O19" i="3"/>
  <c r="C20" i="3"/>
  <c r="D20" i="3"/>
  <c r="E20" i="3"/>
  <c r="F20" i="3"/>
  <c r="G20" i="3"/>
  <c r="I20" i="3"/>
  <c r="J20" i="3"/>
  <c r="K20" i="3"/>
  <c r="M20" i="3"/>
  <c r="N20" i="3"/>
  <c r="O20" i="3"/>
  <c r="C21" i="3"/>
  <c r="D21" i="3"/>
  <c r="E21" i="3"/>
  <c r="F21" i="3"/>
  <c r="G21" i="3"/>
  <c r="I21" i="3"/>
  <c r="J21" i="3"/>
  <c r="K21" i="3"/>
  <c r="M21" i="3"/>
  <c r="N21" i="3"/>
  <c r="O21" i="3"/>
  <c r="C22" i="3"/>
  <c r="D22" i="3"/>
  <c r="E22" i="3"/>
  <c r="F22" i="3"/>
  <c r="G22" i="3"/>
  <c r="I22" i="3"/>
  <c r="J22" i="3"/>
  <c r="K22" i="3"/>
  <c r="M22" i="3"/>
  <c r="N22" i="3"/>
  <c r="O22" i="3"/>
  <c r="C23" i="3"/>
  <c r="D23" i="3"/>
  <c r="E23" i="3"/>
  <c r="F23" i="3"/>
  <c r="G23" i="3"/>
  <c r="I23" i="3"/>
  <c r="J23" i="3"/>
  <c r="K23" i="3"/>
  <c r="M23" i="3"/>
  <c r="N23" i="3"/>
  <c r="O23" i="3"/>
  <c r="C24" i="3"/>
  <c r="D24" i="3"/>
  <c r="E24" i="3"/>
  <c r="F24" i="3"/>
  <c r="G24" i="3"/>
  <c r="I24" i="3"/>
  <c r="J24" i="3"/>
  <c r="K24" i="3"/>
  <c r="M24" i="3"/>
  <c r="N24" i="3"/>
  <c r="O24" i="3"/>
  <c r="C25" i="3"/>
  <c r="D25" i="3"/>
  <c r="E25" i="3"/>
  <c r="F25" i="3"/>
  <c r="G25" i="3"/>
  <c r="I25" i="3"/>
  <c r="J25" i="3"/>
  <c r="K25" i="3"/>
  <c r="M25" i="3"/>
  <c r="N25" i="3"/>
  <c r="O25" i="3"/>
  <c r="C26" i="3"/>
  <c r="D26" i="3"/>
  <c r="E26" i="3"/>
  <c r="F26" i="3"/>
  <c r="G26" i="3"/>
  <c r="I26" i="3"/>
  <c r="J26" i="3"/>
  <c r="K26" i="3"/>
  <c r="M26" i="3"/>
  <c r="N26" i="3"/>
  <c r="O26" i="3"/>
  <c r="C27" i="3"/>
  <c r="D27" i="3"/>
  <c r="E27" i="3"/>
  <c r="F27" i="3"/>
  <c r="G27" i="3"/>
  <c r="I27" i="3"/>
  <c r="J27" i="3"/>
  <c r="K27" i="3"/>
  <c r="M27" i="3"/>
  <c r="N27" i="3"/>
  <c r="O27" i="3"/>
  <c r="C28" i="3"/>
  <c r="D28" i="3"/>
  <c r="E28" i="3"/>
  <c r="F28" i="3"/>
  <c r="G28" i="3"/>
  <c r="I28" i="3"/>
  <c r="J28" i="3"/>
  <c r="K28" i="3"/>
  <c r="M28" i="3"/>
  <c r="N28" i="3"/>
  <c r="O28" i="3"/>
  <c r="C29" i="3"/>
  <c r="D29" i="3"/>
  <c r="E29" i="3"/>
  <c r="F29" i="3"/>
  <c r="G29" i="3"/>
  <c r="I29" i="3"/>
  <c r="J29" i="3"/>
  <c r="K29" i="3"/>
  <c r="M29" i="3"/>
  <c r="N29" i="3"/>
  <c r="O29" i="3"/>
  <c r="C30" i="3"/>
  <c r="D30" i="3"/>
  <c r="E30" i="3"/>
  <c r="F30" i="3"/>
  <c r="G30" i="3"/>
  <c r="I30" i="3"/>
  <c r="J30" i="3"/>
  <c r="K30" i="3"/>
  <c r="M30" i="3"/>
  <c r="N30" i="3"/>
  <c r="O30" i="3"/>
  <c r="C31" i="3"/>
  <c r="D31" i="3"/>
  <c r="E31" i="3"/>
  <c r="F31" i="3"/>
  <c r="G31" i="3"/>
  <c r="I31" i="3"/>
  <c r="J31" i="3"/>
  <c r="K31" i="3"/>
  <c r="M31" i="3"/>
  <c r="N31" i="3"/>
  <c r="O31" i="3"/>
  <c r="C32" i="3"/>
  <c r="D32" i="3"/>
  <c r="E32" i="3"/>
  <c r="F32" i="3"/>
  <c r="G32" i="3"/>
  <c r="I32" i="3"/>
  <c r="J32" i="3"/>
  <c r="K32" i="3"/>
  <c r="M32" i="3"/>
  <c r="N32" i="3"/>
  <c r="O32" i="3"/>
  <c r="C33" i="3"/>
  <c r="D33" i="3"/>
  <c r="E33" i="3"/>
  <c r="F33" i="3"/>
  <c r="G33" i="3"/>
  <c r="I33" i="3"/>
  <c r="J33" i="3"/>
  <c r="K33" i="3"/>
  <c r="M33" i="3"/>
  <c r="N33" i="3"/>
  <c r="O33" i="3"/>
  <c r="C34" i="3"/>
  <c r="D34" i="3"/>
  <c r="E34" i="3"/>
  <c r="F34" i="3"/>
  <c r="G34" i="3"/>
  <c r="I34" i="3"/>
  <c r="J34" i="3"/>
  <c r="K34" i="3"/>
  <c r="M34" i="3"/>
  <c r="N34" i="3"/>
  <c r="O34" i="3"/>
  <c r="C35" i="3"/>
  <c r="D35" i="3"/>
  <c r="E35" i="3"/>
  <c r="F35" i="3"/>
  <c r="G35" i="3"/>
  <c r="I35" i="3"/>
  <c r="J35" i="3"/>
  <c r="K35" i="3"/>
  <c r="M35" i="3"/>
  <c r="N35" i="3"/>
  <c r="O35" i="3"/>
  <c r="C36" i="3"/>
  <c r="D36" i="3"/>
  <c r="E36" i="3"/>
  <c r="F36" i="3"/>
  <c r="G36" i="3"/>
  <c r="I36" i="3"/>
  <c r="J36" i="3"/>
  <c r="K36" i="3"/>
  <c r="M36" i="3"/>
  <c r="N36" i="3"/>
  <c r="O36" i="3"/>
  <c r="C37" i="3"/>
  <c r="D37" i="3"/>
  <c r="E37" i="3"/>
  <c r="F37" i="3"/>
  <c r="G37" i="3"/>
  <c r="I37" i="3"/>
  <c r="J37" i="3"/>
  <c r="K37" i="3"/>
  <c r="M37" i="3"/>
  <c r="N37" i="3"/>
  <c r="O37" i="3"/>
  <c r="C38" i="3"/>
  <c r="D38" i="3"/>
  <c r="E38" i="3"/>
  <c r="F38" i="3"/>
  <c r="G38" i="3"/>
  <c r="I38" i="3"/>
  <c r="J38" i="3"/>
  <c r="K38" i="3"/>
  <c r="M38" i="3"/>
  <c r="N38" i="3"/>
  <c r="O38" i="3"/>
  <c r="C39" i="3"/>
  <c r="D39" i="3"/>
  <c r="E39" i="3"/>
  <c r="F39" i="3"/>
  <c r="G39" i="3"/>
  <c r="I39" i="3"/>
  <c r="J39" i="3"/>
  <c r="K39" i="3"/>
  <c r="M39" i="3"/>
  <c r="N39" i="3"/>
  <c r="O39" i="3"/>
  <c r="C40" i="3"/>
  <c r="D40" i="3"/>
  <c r="E40" i="3"/>
  <c r="F40" i="3"/>
  <c r="G40" i="3"/>
  <c r="I40" i="3"/>
  <c r="J40" i="3"/>
  <c r="K40" i="3"/>
  <c r="M40" i="3"/>
  <c r="N40" i="3"/>
  <c r="O40" i="3"/>
  <c r="C41" i="3"/>
  <c r="D41" i="3"/>
  <c r="E41" i="3"/>
  <c r="F41" i="3"/>
  <c r="G41" i="3"/>
  <c r="I41" i="3"/>
  <c r="J41" i="3"/>
  <c r="K41" i="3"/>
  <c r="M41" i="3"/>
  <c r="N41" i="3"/>
  <c r="O41" i="3"/>
  <c r="C42" i="3"/>
  <c r="D42" i="3"/>
  <c r="E42" i="3"/>
  <c r="F42" i="3"/>
  <c r="G42" i="3"/>
  <c r="I42" i="3"/>
  <c r="J42" i="3"/>
  <c r="K42" i="3"/>
  <c r="M42" i="3"/>
  <c r="N42" i="3"/>
  <c r="O42" i="3"/>
  <c r="C43" i="3"/>
  <c r="D43" i="3"/>
  <c r="E43" i="3"/>
  <c r="F43" i="3"/>
  <c r="G43" i="3"/>
  <c r="I43" i="3"/>
  <c r="J43" i="3"/>
  <c r="K43" i="3"/>
  <c r="M43" i="3"/>
  <c r="N43" i="3"/>
  <c r="O43" i="3"/>
  <c r="C44" i="3"/>
  <c r="D44" i="3"/>
  <c r="E44" i="3"/>
  <c r="F44" i="3"/>
  <c r="G44" i="3"/>
  <c r="I44" i="3"/>
  <c r="J44" i="3"/>
  <c r="K44" i="3"/>
  <c r="M44" i="3"/>
  <c r="N44" i="3"/>
  <c r="O44" i="3"/>
  <c r="C45" i="3"/>
  <c r="D45" i="3"/>
  <c r="E45" i="3"/>
  <c r="F45" i="3"/>
  <c r="G45" i="3"/>
  <c r="I45" i="3"/>
  <c r="J45" i="3"/>
  <c r="K45" i="3"/>
  <c r="M45" i="3"/>
  <c r="N45" i="3"/>
  <c r="O45" i="3"/>
  <c r="C46" i="3"/>
  <c r="D46" i="3"/>
  <c r="E46" i="3"/>
  <c r="F46" i="3"/>
  <c r="G46" i="3"/>
  <c r="I46" i="3"/>
  <c r="J46" i="3"/>
  <c r="K46" i="3"/>
  <c r="M46" i="3"/>
  <c r="N46" i="3"/>
  <c r="O46" i="3"/>
  <c r="C47" i="3"/>
  <c r="D47" i="3"/>
  <c r="E47" i="3"/>
  <c r="F47" i="3"/>
  <c r="G47" i="3"/>
  <c r="I47" i="3"/>
  <c r="J47" i="3"/>
  <c r="K47" i="3"/>
  <c r="M47" i="3"/>
  <c r="N47" i="3"/>
  <c r="O47" i="3"/>
  <c r="C48" i="3"/>
  <c r="D48" i="3"/>
  <c r="E48" i="3"/>
  <c r="F48" i="3"/>
  <c r="G48" i="3"/>
  <c r="I48" i="3"/>
  <c r="J48" i="3"/>
  <c r="K48" i="3"/>
  <c r="M48" i="3"/>
  <c r="N48" i="3"/>
  <c r="O48" i="3"/>
  <c r="C49" i="3"/>
  <c r="D49" i="3"/>
  <c r="E49" i="3"/>
  <c r="F49" i="3"/>
  <c r="G49" i="3"/>
  <c r="I49" i="3"/>
  <c r="J49" i="3"/>
  <c r="K49" i="3"/>
  <c r="M49" i="3"/>
  <c r="N49" i="3"/>
  <c r="O49" i="3"/>
  <c r="C50" i="3"/>
  <c r="D50" i="3"/>
  <c r="E50" i="3"/>
  <c r="F50" i="3"/>
  <c r="G50" i="3"/>
  <c r="I50" i="3"/>
  <c r="J50" i="3"/>
  <c r="K50" i="3"/>
  <c r="M50" i="3"/>
  <c r="N50" i="3"/>
  <c r="O50" i="3"/>
  <c r="C51" i="3"/>
  <c r="D51" i="3"/>
  <c r="E51" i="3"/>
  <c r="F51" i="3"/>
  <c r="G51" i="3"/>
  <c r="I51" i="3"/>
  <c r="J51" i="3"/>
  <c r="K51" i="3"/>
  <c r="M51" i="3"/>
  <c r="N51" i="3"/>
  <c r="O51" i="3"/>
  <c r="C52" i="3"/>
  <c r="D52" i="3"/>
  <c r="E52" i="3"/>
  <c r="F52" i="3"/>
  <c r="G52" i="3"/>
  <c r="I52" i="3"/>
  <c r="J52" i="3"/>
  <c r="K52" i="3"/>
  <c r="M52" i="3"/>
  <c r="N52" i="3"/>
  <c r="O52" i="3"/>
  <c r="C53" i="3"/>
  <c r="D53" i="3"/>
  <c r="E53" i="3"/>
  <c r="F53" i="3"/>
  <c r="G53" i="3"/>
  <c r="I53" i="3"/>
  <c r="J53" i="3"/>
  <c r="K53" i="3"/>
  <c r="M53" i="3"/>
  <c r="N53" i="3"/>
  <c r="O53" i="3"/>
  <c r="C54" i="3"/>
  <c r="D54" i="3"/>
  <c r="E54" i="3"/>
  <c r="F54" i="3"/>
  <c r="G54" i="3"/>
  <c r="I54" i="3"/>
  <c r="J54" i="3"/>
  <c r="K54" i="3"/>
  <c r="M54" i="3"/>
  <c r="N54" i="3"/>
  <c r="O54" i="3"/>
  <c r="C55" i="3"/>
  <c r="D55" i="3"/>
  <c r="E55" i="3"/>
  <c r="F55" i="3"/>
  <c r="G55" i="3"/>
  <c r="I55" i="3"/>
  <c r="J55" i="3"/>
  <c r="K55" i="3"/>
  <c r="M55" i="3"/>
  <c r="N55" i="3"/>
  <c r="O55" i="3"/>
  <c r="C56" i="3"/>
  <c r="D56" i="3"/>
  <c r="E56" i="3"/>
  <c r="F56" i="3"/>
  <c r="G56" i="3"/>
  <c r="I56" i="3"/>
  <c r="J56" i="3"/>
  <c r="K56" i="3"/>
  <c r="M56" i="3"/>
  <c r="N56" i="3"/>
  <c r="O56" i="3"/>
  <c r="C57" i="3"/>
  <c r="D57" i="3"/>
  <c r="E57" i="3"/>
  <c r="F57" i="3"/>
  <c r="G57" i="3"/>
  <c r="I57" i="3"/>
  <c r="J57" i="3"/>
  <c r="K57" i="3"/>
  <c r="M57" i="3"/>
  <c r="N57" i="3"/>
  <c r="O57" i="3"/>
  <c r="C58" i="3"/>
  <c r="D58" i="3"/>
  <c r="E58" i="3"/>
  <c r="F58" i="3"/>
  <c r="G58" i="3"/>
  <c r="I58" i="3"/>
  <c r="J58" i="3"/>
  <c r="K58" i="3"/>
  <c r="M58" i="3"/>
  <c r="N58" i="3"/>
  <c r="O58" i="3"/>
  <c r="C59" i="3"/>
  <c r="D59" i="3"/>
  <c r="E59" i="3"/>
  <c r="F59" i="3"/>
  <c r="G59" i="3"/>
  <c r="I59" i="3"/>
  <c r="J59" i="3"/>
  <c r="K59" i="3"/>
  <c r="M59" i="3"/>
  <c r="N59" i="3"/>
  <c r="O59" i="3"/>
  <c r="C60" i="3"/>
  <c r="D60" i="3"/>
  <c r="E60" i="3"/>
  <c r="F60" i="3"/>
  <c r="G60" i="3"/>
  <c r="I60" i="3"/>
  <c r="J60" i="3"/>
  <c r="K60" i="3"/>
  <c r="M60" i="3"/>
  <c r="N60" i="3"/>
  <c r="O60" i="3"/>
  <c r="C61" i="3"/>
  <c r="D61" i="3"/>
  <c r="E61" i="3"/>
  <c r="F61" i="3"/>
  <c r="G61" i="3"/>
  <c r="I61" i="3"/>
  <c r="J61" i="3"/>
  <c r="K61" i="3"/>
  <c r="M61" i="3"/>
  <c r="N61" i="3"/>
  <c r="O61" i="3"/>
  <c r="C62" i="3"/>
  <c r="D62" i="3"/>
  <c r="E62" i="3"/>
  <c r="F62" i="3"/>
  <c r="G62" i="3"/>
  <c r="I62" i="3"/>
  <c r="J62" i="3"/>
  <c r="K62" i="3"/>
  <c r="M62" i="3"/>
  <c r="N62" i="3"/>
  <c r="O62" i="3"/>
  <c r="C63" i="3"/>
  <c r="D63" i="3"/>
  <c r="E63" i="3"/>
  <c r="F63" i="3"/>
  <c r="G63" i="3"/>
  <c r="I63" i="3"/>
  <c r="J63" i="3"/>
  <c r="K63" i="3"/>
  <c r="M63" i="3"/>
  <c r="N63" i="3"/>
  <c r="O63" i="3"/>
  <c r="C64" i="3"/>
  <c r="D64" i="3"/>
  <c r="E64" i="3"/>
  <c r="F64" i="3"/>
  <c r="G64" i="3"/>
  <c r="I64" i="3"/>
  <c r="J64" i="3"/>
  <c r="K64" i="3"/>
  <c r="M64" i="3"/>
  <c r="N64" i="3"/>
  <c r="O64" i="3"/>
  <c r="C65" i="3"/>
  <c r="D65" i="3"/>
  <c r="E65" i="3"/>
  <c r="F65" i="3"/>
  <c r="G65" i="3"/>
  <c r="I65" i="3"/>
  <c r="J65" i="3"/>
  <c r="K65" i="3"/>
  <c r="M65" i="3"/>
  <c r="N65" i="3"/>
  <c r="O65" i="3"/>
  <c r="C66" i="3"/>
  <c r="D66" i="3"/>
  <c r="E66" i="3"/>
  <c r="F66" i="3"/>
  <c r="G66" i="3"/>
  <c r="I66" i="3"/>
  <c r="J66" i="3"/>
  <c r="K66" i="3"/>
  <c r="M66" i="3"/>
  <c r="N66" i="3"/>
  <c r="O66" i="3"/>
  <c r="C67" i="3"/>
  <c r="D67" i="3"/>
  <c r="E67" i="3"/>
  <c r="F67" i="3"/>
  <c r="G67" i="3"/>
  <c r="I67" i="3"/>
  <c r="J67" i="3"/>
  <c r="K67" i="3"/>
  <c r="M67" i="3"/>
  <c r="N67" i="3"/>
  <c r="O67" i="3"/>
  <c r="C68" i="3"/>
  <c r="D68" i="3"/>
  <c r="E68" i="3"/>
  <c r="F68" i="3"/>
  <c r="G68" i="3"/>
  <c r="I68" i="3"/>
  <c r="J68" i="3"/>
  <c r="K68" i="3"/>
  <c r="M68" i="3"/>
  <c r="N68" i="3"/>
  <c r="O68" i="3"/>
  <c r="C69" i="3"/>
  <c r="D69" i="3"/>
  <c r="E69" i="3"/>
  <c r="F69" i="3"/>
  <c r="G69" i="3"/>
  <c r="I69" i="3"/>
  <c r="J69" i="3"/>
  <c r="K69" i="3"/>
  <c r="M69" i="3"/>
  <c r="N69" i="3"/>
  <c r="O69" i="3"/>
  <c r="C70" i="3"/>
  <c r="D70" i="3"/>
  <c r="E70" i="3"/>
  <c r="F70" i="3"/>
  <c r="G70" i="3"/>
  <c r="I70" i="3"/>
  <c r="J70" i="3"/>
  <c r="K70" i="3"/>
  <c r="M70" i="3"/>
  <c r="N70" i="3"/>
  <c r="O70" i="3"/>
  <c r="C71" i="3"/>
  <c r="D71" i="3"/>
  <c r="E71" i="3"/>
  <c r="F71" i="3"/>
  <c r="G71" i="3"/>
  <c r="I71" i="3"/>
  <c r="J71" i="3"/>
  <c r="K71" i="3"/>
  <c r="M71" i="3"/>
  <c r="N71" i="3"/>
  <c r="O71" i="3"/>
  <c r="C72" i="3"/>
  <c r="D72" i="3"/>
  <c r="E72" i="3"/>
  <c r="F72" i="3"/>
  <c r="G72" i="3"/>
  <c r="I72" i="3"/>
  <c r="J72" i="3"/>
  <c r="K72" i="3"/>
  <c r="M72" i="3"/>
  <c r="N72" i="3"/>
  <c r="O72" i="3"/>
  <c r="C73" i="3"/>
  <c r="D73" i="3"/>
  <c r="E73" i="3"/>
  <c r="F73" i="3"/>
  <c r="G73" i="3"/>
  <c r="I73" i="3"/>
  <c r="J73" i="3"/>
  <c r="K73" i="3"/>
  <c r="M73" i="3"/>
  <c r="N73" i="3"/>
  <c r="O73" i="3"/>
  <c r="C74" i="3"/>
  <c r="D74" i="3"/>
  <c r="E74" i="3"/>
  <c r="F74" i="3"/>
  <c r="G74" i="3"/>
  <c r="I74" i="3"/>
  <c r="J74" i="3"/>
  <c r="K74" i="3"/>
  <c r="M74" i="3"/>
  <c r="N74" i="3"/>
  <c r="O74" i="3"/>
  <c r="C75" i="3"/>
  <c r="D75" i="3"/>
  <c r="E75" i="3"/>
  <c r="F75" i="3"/>
  <c r="G75" i="3"/>
  <c r="I75" i="3"/>
  <c r="J75" i="3"/>
  <c r="K75" i="3"/>
  <c r="M75" i="3"/>
  <c r="N75" i="3"/>
  <c r="O75" i="3"/>
  <c r="C76" i="3"/>
  <c r="D76" i="3"/>
  <c r="E76" i="3"/>
  <c r="F76" i="3"/>
  <c r="G76" i="3"/>
  <c r="I76" i="3"/>
  <c r="J76" i="3"/>
  <c r="K76" i="3"/>
  <c r="M76" i="3"/>
  <c r="N76" i="3"/>
  <c r="O76" i="3"/>
  <c r="C77" i="3"/>
  <c r="D77" i="3"/>
  <c r="E77" i="3"/>
  <c r="F77" i="3"/>
  <c r="G77" i="3"/>
  <c r="I77" i="3"/>
  <c r="J77" i="3"/>
  <c r="K77" i="3"/>
  <c r="M77" i="3"/>
  <c r="N77" i="3"/>
  <c r="O77" i="3"/>
  <c r="C78" i="3"/>
  <c r="D78" i="3"/>
  <c r="E78" i="3"/>
  <c r="F78" i="3"/>
  <c r="G78" i="3"/>
  <c r="I78" i="3"/>
  <c r="J78" i="3"/>
  <c r="K78" i="3"/>
  <c r="M78" i="3"/>
  <c r="N78" i="3"/>
  <c r="O78" i="3"/>
  <c r="C79" i="3"/>
  <c r="D79" i="3"/>
  <c r="E79" i="3"/>
  <c r="F79" i="3"/>
  <c r="G79" i="3"/>
  <c r="I79" i="3"/>
  <c r="J79" i="3"/>
  <c r="K79" i="3"/>
  <c r="M79" i="3"/>
  <c r="N79" i="3"/>
  <c r="O79" i="3"/>
  <c r="C80" i="3"/>
  <c r="D80" i="3"/>
  <c r="E80" i="3"/>
  <c r="F80" i="3"/>
  <c r="G80" i="3"/>
  <c r="I80" i="3"/>
  <c r="J80" i="3"/>
  <c r="K80" i="3"/>
  <c r="M80" i="3"/>
  <c r="N80" i="3"/>
  <c r="O80" i="3"/>
  <c r="C81" i="3"/>
  <c r="D81" i="3"/>
  <c r="E81" i="3"/>
  <c r="F81" i="3"/>
  <c r="G81" i="3"/>
  <c r="I81" i="3"/>
  <c r="J81" i="3"/>
  <c r="K81" i="3"/>
  <c r="M81" i="3"/>
  <c r="N81" i="3"/>
  <c r="O81" i="3"/>
  <c r="C82" i="3"/>
  <c r="D82" i="3"/>
  <c r="E82" i="3"/>
  <c r="F82" i="3"/>
  <c r="G82" i="3"/>
  <c r="I82" i="3"/>
  <c r="J82" i="3"/>
  <c r="K82" i="3"/>
  <c r="M82" i="3"/>
  <c r="N82" i="3"/>
  <c r="O82" i="3"/>
  <c r="C83" i="3"/>
  <c r="D83" i="3"/>
  <c r="E83" i="3"/>
  <c r="F83" i="3"/>
  <c r="G83" i="3"/>
  <c r="I83" i="3"/>
  <c r="J83" i="3"/>
  <c r="K83" i="3"/>
  <c r="M83" i="3"/>
  <c r="N83" i="3"/>
  <c r="O83" i="3"/>
  <c r="C84" i="3"/>
  <c r="D84" i="3"/>
  <c r="E84" i="3"/>
  <c r="F84" i="3"/>
  <c r="G84" i="3"/>
  <c r="I84" i="3"/>
  <c r="J84" i="3"/>
  <c r="K84" i="3"/>
  <c r="M84" i="3"/>
  <c r="N84" i="3"/>
  <c r="O84" i="3"/>
  <c r="C85" i="3"/>
  <c r="D85" i="3"/>
  <c r="E85" i="3"/>
  <c r="F85" i="3"/>
  <c r="G85" i="3"/>
  <c r="I85" i="3"/>
  <c r="J85" i="3"/>
  <c r="K85" i="3"/>
  <c r="M85" i="3"/>
  <c r="N85" i="3"/>
  <c r="O85" i="3"/>
  <c r="C86" i="3"/>
  <c r="D86" i="3"/>
  <c r="E86" i="3"/>
  <c r="F86" i="3"/>
  <c r="G86" i="3"/>
  <c r="I86" i="3"/>
  <c r="J86" i="3"/>
  <c r="K86" i="3"/>
  <c r="M86" i="3"/>
  <c r="N86" i="3"/>
  <c r="O86" i="3"/>
  <c r="C87" i="3"/>
  <c r="D87" i="3"/>
  <c r="E87" i="3"/>
  <c r="F87" i="3"/>
  <c r="G87" i="3"/>
  <c r="I87" i="3"/>
  <c r="J87" i="3"/>
  <c r="K87" i="3"/>
  <c r="M87" i="3"/>
  <c r="N87" i="3"/>
  <c r="O87" i="3"/>
  <c r="C88" i="3"/>
  <c r="D88" i="3"/>
  <c r="E88" i="3"/>
  <c r="F88" i="3"/>
  <c r="G88" i="3"/>
  <c r="I88" i="3"/>
  <c r="J88" i="3"/>
  <c r="K88" i="3"/>
  <c r="M88" i="3"/>
  <c r="N88" i="3"/>
  <c r="O88" i="3"/>
  <c r="C89" i="3"/>
  <c r="D89" i="3"/>
  <c r="E89" i="3"/>
  <c r="F89" i="3"/>
  <c r="G89" i="3"/>
  <c r="I89" i="3"/>
  <c r="J89" i="3"/>
  <c r="K89" i="3"/>
  <c r="M89" i="3"/>
  <c r="N89" i="3"/>
  <c r="O89" i="3"/>
  <c r="C90" i="3"/>
  <c r="D90" i="3"/>
  <c r="E90" i="3"/>
  <c r="F90" i="3"/>
  <c r="G90" i="3"/>
  <c r="I90" i="3"/>
  <c r="J90" i="3"/>
  <c r="K90" i="3"/>
  <c r="M90" i="3"/>
  <c r="N90" i="3"/>
  <c r="O90" i="3"/>
  <c r="C91" i="3"/>
  <c r="D91" i="3"/>
  <c r="E91" i="3"/>
  <c r="F91" i="3"/>
  <c r="G91" i="3"/>
  <c r="I91" i="3"/>
  <c r="J91" i="3"/>
  <c r="K91" i="3"/>
  <c r="M91" i="3"/>
  <c r="N91" i="3"/>
  <c r="O91" i="3"/>
  <c r="C92" i="3"/>
  <c r="D92" i="3"/>
  <c r="E92" i="3"/>
  <c r="F92" i="3"/>
  <c r="G92" i="3"/>
  <c r="I92" i="3"/>
  <c r="J92" i="3"/>
  <c r="K92" i="3"/>
  <c r="M92" i="3"/>
  <c r="N92" i="3"/>
  <c r="O92" i="3"/>
  <c r="C93" i="3"/>
  <c r="D93" i="3"/>
  <c r="E93" i="3"/>
  <c r="F93" i="3"/>
  <c r="G93" i="3"/>
  <c r="I93" i="3"/>
  <c r="J93" i="3"/>
  <c r="K93" i="3"/>
  <c r="M93" i="3"/>
  <c r="N93" i="3"/>
  <c r="O93" i="3"/>
  <c r="C94" i="3"/>
  <c r="D94" i="3"/>
  <c r="E94" i="3"/>
  <c r="F94" i="3"/>
  <c r="G94" i="3"/>
  <c r="I94" i="3"/>
  <c r="J94" i="3"/>
  <c r="K94" i="3"/>
  <c r="M94" i="3"/>
  <c r="N94" i="3"/>
  <c r="O94" i="3"/>
  <c r="C95" i="3"/>
  <c r="D95" i="3"/>
  <c r="E95" i="3"/>
  <c r="F95" i="3"/>
  <c r="G95" i="3"/>
  <c r="I95" i="3"/>
  <c r="J95" i="3"/>
  <c r="K95" i="3"/>
  <c r="M95" i="3"/>
  <c r="N95" i="3"/>
  <c r="O95" i="3"/>
  <c r="C96" i="3"/>
  <c r="D96" i="3"/>
  <c r="E96" i="3"/>
  <c r="F96" i="3"/>
  <c r="G96" i="3"/>
  <c r="I96" i="3"/>
  <c r="J96" i="3"/>
  <c r="K96" i="3"/>
  <c r="M96" i="3"/>
  <c r="N96" i="3"/>
  <c r="O96" i="3"/>
  <c r="C97" i="3"/>
  <c r="D97" i="3"/>
  <c r="E97" i="3"/>
  <c r="F97" i="3"/>
  <c r="G97" i="3"/>
  <c r="I97" i="3"/>
  <c r="J97" i="3"/>
  <c r="K97" i="3"/>
  <c r="M97" i="3"/>
  <c r="N97" i="3"/>
  <c r="O97" i="3"/>
  <c r="C98" i="3"/>
  <c r="D98" i="3"/>
  <c r="E98" i="3"/>
  <c r="F98" i="3"/>
  <c r="G98" i="3"/>
  <c r="I98" i="3"/>
  <c r="J98" i="3"/>
  <c r="K98" i="3"/>
  <c r="M98" i="3"/>
  <c r="N98" i="3"/>
  <c r="O98" i="3"/>
  <c r="C99" i="3"/>
  <c r="D99" i="3"/>
  <c r="E99" i="3"/>
  <c r="F99" i="3"/>
  <c r="G99" i="3"/>
  <c r="I99" i="3"/>
  <c r="J99" i="3"/>
  <c r="K99" i="3"/>
  <c r="M99" i="3"/>
  <c r="N99" i="3"/>
  <c r="O99" i="3"/>
  <c r="C100" i="3"/>
  <c r="D100" i="3"/>
  <c r="E100" i="3"/>
  <c r="F100" i="3"/>
  <c r="G100" i="3"/>
  <c r="I100" i="3"/>
  <c r="J100" i="3"/>
  <c r="K100" i="3"/>
  <c r="M100" i="3"/>
  <c r="N100" i="3"/>
  <c r="O100" i="3"/>
  <c r="C101" i="3"/>
  <c r="D101" i="3"/>
  <c r="E101" i="3"/>
  <c r="F101" i="3"/>
  <c r="G101" i="3"/>
  <c r="I101" i="3"/>
  <c r="J101" i="3"/>
  <c r="K101" i="3"/>
  <c r="M101" i="3"/>
  <c r="N101" i="3"/>
  <c r="O101" i="3"/>
  <c r="C102" i="3"/>
  <c r="D102" i="3"/>
  <c r="E102" i="3"/>
  <c r="F102" i="3"/>
  <c r="G102" i="3"/>
  <c r="I102" i="3"/>
  <c r="J102" i="3"/>
  <c r="K102" i="3"/>
  <c r="M102" i="3"/>
  <c r="N102" i="3"/>
  <c r="O102" i="3"/>
  <c r="C103" i="3"/>
  <c r="D103" i="3"/>
  <c r="E103" i="3"/>
  <c r="F103" i="3"/>
  <c r="G103" i="3"/>
  <c r="I103" i="3"/>
  <c r="J103" i="3"/>
  <c r="K103" i="3"/>
  <c r="M103" i="3"/>
  <c r="N103" i="3"/>
  <c r="O103" i="3"/>
  <c r="C104" i="3"/>
  <c r="D104" i="3"/>
  <c r="E104" i="3"/>
  <c r="F104" i="3"/>
  <c r="G104" i="3"/>
  <c r="I104" i="3"/>
  <c r="J104" i="3"/>
  <c r="K104" i="3"/>
  <c r="M104" i="3"/>
  <c r="N104" i="3"/>
  <c r="O104" i="3"/>
  <c r="C105" i="3"/>
  <c r="D105" i="3"/>
  <c r="E105" i="3"/>
  <c r="F105" i="3"/>
  <c r="G105" i="3"/>
  <c r="I105" i="3"/>
  <c r="J105" i="3"/>
  <c r="K105" i="3"/>
  <c r="M105" i="3"/>
  <c r="N105" i="3"/>
  <c r="O105" i="3"/>
  <c r="C106" i="3"/>
  <c r="D106" i="3"/>
  <c r="E106" i="3"/>
  <c r="F106" i="3"/>
  <c r="G106" i="3"/>
  <c r="I106" i="3"/>
  <c r="J106" i="3"/>
  <c r="K106" i="3"/>
  <c r="M106" i="3"/>
  <c r="N106" i="3"/>
  <c r="O106" i="3"/>
  <c r="C107" i="3"/>
  <c r="D107" i="3"/>
  <c r="E107" i="3"/>
  <c r="F107" i="3"/>
  <c r="G107" i="3"/>
  <c r="I107" i="3"/>
  <c r="J107" i="3"/>
  <c r="K107" i="3"/>
  <c r="M107" i="3"/>
  <c r="N107" i="3"/>
  <c r="O107" i="3"/>
  <c r="C108" i="3"/>
  <c r="D108" i="3"/>
  <c r="E108" i="3"/>
  <c r="F108" i="3"/>
  <c r="G108" i="3"/>
  <c r="I108" i="3"/>
  <c r="J108" i="3"/>
  <c r="K108" i="3"/>
  <c r="M108" i="3"/>
  <c r="N108" i="3"/>
  <c r="O108" i="3"/>
  <c r="C109" i="3"/>
  <c r="D109" i="3"/>
  <c r="E109" i="3"/>
  <c r="F109" i="3"/>
  <c r="G109" i="3"/>
  <c r="I109" i="3"/>
  <c r="J109" i="3"/>
  <c r="K109" i="3"/>
  <c r="M109" i="3"/>
  <c r="N109" i="3"/>
  <c r="O109" i="3"/>
  <c r="C110" i="3"/>
  <c r="D110" i="3"/>
  <c r="E110" i="3"/>
  <c r="F110" i="3"/>
  <c r="G110" i="3"/>
  <c r="I110" i="3"/>
  <c r="J110" i="3"/>
  <c r="K110" i="3"/>
  <c r="M110" i="3"/>
  <c r="N110" i="3"/>
  <c r="O110" i="3"/>
  <c r="C111" i="3"/>
  <c r="D111" i="3"/>
  <c r="E111" i="3"/>
  <c r="F111" i="3"/>
  <c r="G111" i="3"/>
  <c r="I111" i="3"/>
  <c r="J111" i="3"/>
  <c r="K111" i="3"/>
  <c r="M111" i="3"/>
  <c r="N111" i="3"/>
  <c r="O111" i="3"/>
  <c r="C112" i="3"/>
  <c r="D112" i="3"/>
  <c r="E112" i="3"/>
  <c r="F112" i="3"/>
  <c r="G112" i="3"/>
  <c r="I112" i="3"/>
  <c r="J112" i="3"/>
  <c r="K112" i="3"/>
  <c r="M112" i="3"/>
  <c r="N112" i="3"/>
  <c r="O112" i="3"/>
  <c r="C113" i="3"/>
  <c r="D113" i="3"/>
  <c r="E113" i="3"/>
  <c r="F113" i="3"/>
  <c r="G113" i="3"/>
  <c r="I113" i="3"/>
  <c r="J113" i="3"/>
  <c r="K113" i="3"/>
  <c r="M113" i="3"/>
  <c r="N113" i="3"/>
  <c r="O113" i="3"/>
  <c r="C114" i="3"/>
  <c r="D114" i="3"/>
  <c r="E114" i="3"/>
  <c r="F114" i="3"/>
  <c r="G114" i="3"/>
  <c r="I114" i="3"/>
  <c r="J114" i="3"/>
  <c r="K114" i="3"/>
  <c r="M114" i="3"/>
  <c r="N114" i="3"/>
  <c r="O114" i="3"/>
  <c r="C115" i="3"/>
  <c r="D115" i="3"/>
  <c r="E115" i="3"/>
  <c r="F115" i="3"/>
  <c r="G115" i="3"/>
  <c r="I115" i="3"/>
  <c r="J115" i="3"/>
  <c r="K115" i="3"/>
  <c r="M115" i="3"/>
  <c r="N115" i="3"/>
  <c r="O115" i="3"/>
  <c r="C116" i="3"/>
  <c r="D116" i="3"/>
  <c r="E116" i="3"/>
  <c r="F116" i="3"/>
  <c r="G116" i="3"/>
  <c r="I116" i="3"/>
  <c r="J116" i="3"/>
  <c r="K116" i="3"/>
  <c r="M116" i="3"/>
  <c r="N116" i="3"/>
  <c r="O116" i="3"/>
  <c r="C117" i="3"/>
  <c r="D117" i="3"/>
  <c r="E117" i="3"/>
  <c r="F117" i="3"/>
  <c r="G117" i="3"/>
  <c r="I117" i="3"/>
  <c r="J117" i="3"/>
  <c r="K117" i="3"/>
  <c r="M117" i="3"/>
  <c r="N117" i="3"/>
  <c r="O117" i="3"/>
  <c r="C118" i="3"/>
  <c r="D118" i="3"/>
  <c r="E118" i="3"/>
  <c r="F118" i="3"/>
  <c r="G118" i="3"/>
  <c r="I118" i="3"/>
  <c r="J118" i="3"/>
  <c r="K118" i="3"/>
  <c r="M118" i="3"/>
  <c r="N118" i="3"/>
  <c r="O118" i="3"/>
  <c r="C119" i="3"/>
  <c r="D119" i="3"/>
  <c r="E119" i="3"/>
  <c r="F119" i="3"/>
  <c r="G119" i="3"/>
  <c r="I119" i="3"/>
  <c r="J119" i="3"/>
  <c r="K119" i="3"/>
  <c r="M119" i="3"/>
  <c r="N119" i="3"/>
  <c r="O119" i="3"/>
  <c r="C120" i="3"/>
  <c r="D120" i="3"/>
  <c r="E120" i="3"/>
  <c r="F120" i="3"/>
  <c r="G120" i="3"/>
  <c r="I120" i="3"/>
  <c r="J120" i="3"/>
  <c r="K120" i="3"/>
  <c r="M120" i="3"/>
  <c r="N120" i="3"/>
  <c r="O120" i="3"/>
  <c r="C121" i="3"/>
  <c r="D121" i="3"/>
  <c r="E121" i="3"/>
  <c r="F121" i="3"/>
  <c r="G121" i="3"/>
  <c r="I121" i="3"/>
  <c r="J121" i="3"/>
  <c r="K121" i="3"/>
  <c r="M121" i="3"/>
  <c r="N121" i="3"/>
  <c r="O121" i="3"/>
  <c r="C122" i="3"/>
  <c r="D122" i="3"/>
  <c r="E122" i="3"/>
  <c r="F122" i="3"/>
  <c r="G122" i="3"/>
  <c r="I122" i="3"/>
  <c r="J122" i="3"/>
  <c r="K122" i="3"/>
  <c r="M122" i="3"/>
  <c r="N122" i="3"/>
  <c r="O122" i="3"/>
  <c r="C123" i="3"/>
  <c r="D123" i="3"/>
  <c r="E123" i="3"/>
  <c r="F123" i="3"/>
  <c r="G123" i="3"/>
  <c r="I123" i="3"/>
  <c r="J123" i="3"/>
  <c r="K123" i="3"/>
  <c r="M123" i="3"/>
  <c r="N123" i="3"/>
  <c r="O123" i="3"/>
  <c r="C124" i="3"/>
  <c r="D124" i="3"/>
  <c r="E124" i="3"/>
  <c r="F124" i="3"/>
  <c r="G124" i="3"/>
  <c r="I124" i="3"/>
  <c r="J124" i="3"/>
  <c r="K124" i="3"/>
  <c r="M124" i="3"/>
  <c r="N124" i="3"/>
  <c r="O124" i="3"/>
  <c r="C125" i="3"/>
  <c r="D125" i="3"/>
  <c r="E125" i="3"/>
  <c r="F125" i="3"/>
  <c r="G125" i="3"/>
  <c r="I125" i="3"/>
  <c r="J125" i="3"/>
  <c r="K125" i="3"/>
  <c r="M125" i="3"/>
  <c r="N125" i="3"/>
  <c r="O125" i="3"/>
  <c r="C126" i="3"/>
  <c r="D126" i="3"/>
  <c r="E126" i="3"/>
  <c r="F126" i="3"/>
  <c r="G126" i="3"/>
  <c r="I126" i="3"/>
  <c r="J126" i="3"/>
  <c r="K126" i="3"/>
  <c r="M126" i="3"/>
  <c r="N126" i="3"/>
  <c r="O126" i="3"/>
  <c r="C127" i="3"/>
  <c r="D127" i="3"/>
  <c r="E127" i="3"/>
  <c r="F127" i="3"/>
  <c r="G127" i="3"/>
  <c r="I127" i="3"/>
  <c r="J127" i="3"/>
  <c r="K127" i="3"/>
  <c r="M127" i="3"/>
  <c r="N127" i="3"/>
  <c r="O127" i="3"/>
  <c r="C128" i="3"/>
  <c r="D128" i="3"/>
  <c r="E128" i="3"/>
  <c r="F128" i="3"/>
  <c r="G128" i="3"/>
  <c r="I128" i="3"/>
  <c r="J128" i="3"/>
  <c r="K128" i="3"/>
  <c r="M128" i="3"/>
  <c r="N128" i="3"/>
  <c r="O128" i="3"/>
  <c r="C129" i="3"/>
  <c r="D129" i="3"/>
  <c r="E129" i="3"/>
  <c r="F129" i="3"/>
  <c r="G129" i="3"/>
  <c r="I129" i="3"/>
  <c r="J129" i="3"/>
  <c r="K129" i="3"/>
  <c r="M129" i="3"/>
  <c r="N129" i="3"/>
  <c r="O129" i="3"/>
  <c r="C130" i="3"/>
  <c r="D130" i="3"/>
  <c r="E130" i="3"/>
  <c r="F130" i="3"/>
  <c r="G130" i="3"/>
  <c r="I130" i="3"/>
  <c r="J130" i="3"/>
  <c r="K130" i="3"/>
  <c r="M130" i="3"/>
  <c r="N130" i="3"/>
  <c r="O130" i="3"/>
  <c r="C131" i="3"/>
  <c r="D131" i="3"/>
  <c r="E131" i="3"/>
  <c r="F131" i="3"/>
  <c r="G131" i="3"/>
  <c r="I131" i="3"/>
  <c r="J131" i="3"/>
  <c r="K131" i="3"/>
  <c r="M131" i="3"/>
  <c r="N131" i="3"/>
  <c r="O131" i="3"/>
  <c r="C132" i="3"/>
  <c r="D132" i="3"/>
  <c r="E132" i="3"/>
  <c r="F132" i="3"/>
  <c r="G132" i="3"/>
  <c r="I132" i="3"/>
  <c r="J132" i="3"/>
  <c r="K132" i="3"/>
  <c r="M132" i="3"/>
  <c r="N132" i="3"/>
  <c r="O132" i="3"/>
  <c r="C133" i="3"/>
  <c r="D133" i="3"/>
  <c r="E133" i="3"/>
  <c r="F133" i="3"/>
  <c r="G133" i="3"/>
  <c r="I133" i="3"/>
  <c r="J133" i="3"/>
  <c r="K133" i="3"/>
  <c r="M133" i="3"/>
  <c r="N133" i="3"/>
  <c r="O133" i="3"/>
  <c r="C134" i="3"/>
  <c r="D134" i="3"/>
  <c r="E134" i="3"/>
  <c r="F134" i="3"/>
  <c r="G134" i="3"/>
  <c r="I134" i="3"/>
  <c r="J134" i="3"/>
  <c r="K134" i="3"/>
  <c r="M134" i="3"/>
  <c r="N134" i="3"/>
  <c r="O134" i="3"/>
  <c r="C135" i="3"/>
  <c r="D135" i="3"/>
  <c r="E135" i="3"/>
  <c r="F135" i="3"/>
  <c r="G135" i="3"/>
  <c r="I135" i="3"/>
  <c r="J135" i="3"/>
  <c r="K135" i="3"/>
  <c r="M135" i="3"/>
  <c r="N135" i="3"/>
  <c r="O135" i="3"/>
  <c r="C136" i="3"/>
  <c r="D136" i="3"/>
  <c r="E136" i="3"/>
  <c r="F136" i="3"/>
  <c r="G136" i="3"/>
  <c r="I136" i="3"/>
  <c r="J136" i="3"/>
  <c r="K136" i="3"/>
  <c r="M136" i="3"/>
  <c r="N136" i="3"/>
  <c r="O136" i="3"/>
  <c r="C137" i="3"/>
  <c r="D137" i="3"/>
  <c r="E137" i="3"/>
  <c r="F137" i="3"/>
  <c r="G137" i="3"/>
  <c r="I137" i="3"/>
  <c r="J137" i="3"/>
  <c r="K137" i="3"/>
  <c r="M137" i="3"/>
  <c r="N137" i="3"/>
  <c r="O137" i="3"/>
  <c r="C138" i="3"/>
  <c r="D138" i="3"/>
  <c r="E138" i="3"/>
  <c r="F138" i="3"/>
  <c r="G138" i="3"/>
  <c r="I138" i="3"/>
  <c r="J138" i="3"/>
  <c r="K138" i="3"/>
  <c r="M138" i="3"/>
  <c r="N138" i="3"/>
  <c r="O138" i="3"/>
  <c r="C139" i="3"/>
  <c r="D139" i="3"/>
  <c r="E139" i="3"/>
  <c r="F139" i="3"/>
  <c r="G139" i="3"/>
  <c r="I139" i="3"/>
  <c r="J139" i="3"/>
  <c r="K139" i="3"/>
  <c r="M139" i="3"/>
  <c r="N139" i="3"/>
  <c r="O139" i="3"/>
  <c r="C140" i="3"/>
  <c r="D140" i="3"/>
  <c r="E140" i="3"/>
  <c r="F140" i="3"/>
  <c r="G140" i="3"/>
  <c r="I140" i="3"/>
  <c r="J140" i="3"/>
  <c r="K140" i="3"/>
  <c r="M140" i="3"/>
  <c r="N140" i="3"/>
  <c r="O140" i="3"/>
  <c r="C141" i="3"/>
  <c r="D141" i="3"/>
  <c r="E141" i="3"/>
  <c r="F141" i="3"/>
  <c r="G141" i="3"/>
  <c r="I141" i="3"/>
  <c r="J141" i="3"/>
  <c r="K141" i="3"/>
  <c r="M141" i="3"/>
  <c r="N141" i="3"/>
  <c r="O141" i="3"/>
  <c r="C142" i="3"/>
  <c r="D142" i="3"/>
  <c r="E142" i="3"/>
  <c r="F142" i="3"/>
  <c r="G142" i="3"/>
  <c r="I142" i="3"/>
  <c r="J142" i="3"/>
  <c r="K142" i="3"/>
  <c r="M142" i="3"/>
  <c r="N142" i="3"/>
  <c r="O142" i="3"/>
  <c r="C143" i="3"/>
  <c r="D143" i="3"/>
  <c r="E143" i="3"/>
  <c r="F143" i="3"/>
  <c r="G143" i="3"/>
  <c r="I143" i="3"/>
  <c r="J143" i="3"/>
  <c r="K143" i="3"/>
  <c r="M143" i="3"/>
  <c r="N143" i="3"/>
  <c r="O143" i="3"/>
  <c r="C144" i="3"/>
  <c r="D144" i="3"/>
  <c r="E144" i="3"/>
  <c r="F144" i="3"/>
  <c r="G144" i="3"/>
  <c r="I144" i="3"/>
  <c r="J144" i="3"/>
  <c r="K144" i="3"/>
  <c r="M144" i="3"/>
  <c r="N144" i="3"/>
  <c r="O144" i="3"/>
  <c r="C145" i="3"/>
  <c r="D145" i="3"/>
  <c r="E145" i="3"/>
  <c r="F145" i="3"/>
  <c r="G145" i="3"/>
  <c r="I145" i="3"/>
  <c r="J145" i="3"/>
  <c r="K145" i="3"/>
  <c r="M145" i="3"/>
  <c r="N145" i="3"/>
  <c r="O145" i="3"/>
  <c r="C146" i="3"/>
  <c r="D146" i="3"/>
  <c r="E146" i="3"/>
  <c r="F146" i="3"/>
  <c r="G146" i="3"/>
  <c r="I146" i="3"/>
  <c r="J146" i="3"/>
  <c r="K146" i="3"/>
  <c r="M146" i="3"/>
  <c r="N146" i="3"/>
  <c r="O146" i="3"/>
  <c r="C147" i="3"/>
  <c r="D147" i="3"/>
  <c r="E147" i="3"/>
  <c r="F147" i="3"/>
  <c r="G147" i="3"/>
  <c r="I147" i="3"/>
  <c r="J147" i="3"/>
  <c r="K147" i="3"/>
  <c r="M147" i="3"/>
  <c r="N147" i="3"/>
  <c r="O147" i="3"/>
  <c r="C148" i="3"/>
  <c r="D148" i="3"/>
  <c r="E148" i="3"/>
  <c r="F148" i="3"/>
  <c r="G148" i="3"/>
  <c r="I148" i="3"/>
  <c r="J148" i="3"/>
  <c r="K148" i="3"/>
  <c r="M148" i="3"/>
  <c r="N148" i="3"/>
  <c r="O148" i="3"/>
  <c r="C149" i="3"/>
  <c r="D149" i="3"/>
  <c r="E149" i="3"/>
  <c r="F149" i="3"/>
  <c r="G149" i="3"/>
  <c r="I149" i="3"/>
  <c r="J149" i="3"/>
  <c r="K149" i="3"/>
  <c r="M149" i="3"/>
  <c r="N149" i="3"/>
  <c r="O149" i="3"/>
  <c r="C150" i="3"/>
  <c r="D150" i="3"/>
  <c r="E150" i="3"/>
  <c r="F150" i="3"/>
  <c r="G150" i="3"/>
  <c r="I150" i="3"/>
  <c r="J150" i="3"/>
  <c r="K150" i="3"/>
  <c r="M150" i="3"/>
  <c r="N150" i="3"/>
  <c r="O150" i="3"/>
  <c r="C151" i="3"/>
  <c r="D151" i="3"/>
  <c r="E151" i="3"/>
  <c r="F151" i="3"/>
  <c r="G151" i="3"/>
  <c r="I151" i="3"/>
  <c r="J151" i="3"/>
  <c r="K151" i="3"/>
  <c r="M151" i="3"/>
  <c r="N151" i="3"/>
  <c r="O151" i="3"/>
  <c r="C152" i="3"/>
  <c r="D152" i="3"/>
  <c r="E152" i="3"/>
  <c r="F152" i="3"/>
  <c r="G152" i="3"/>
  <c r="I152" i="3"/>
  <c r="J152" i="3"/>
  <c r="K152" i="3"/>
  <c r="M152" i="3"/>
  <c r="N152" i="3"/>
  <c r="O152" i="3"/>
  <c r="C153" i="3"/>
  <c r="D153" i="3"/>
  <c r="E153" i="3"/>
  <c r="F153" i="3"/>
  <c r="G153" i="3"/>
  <c r="I153" i="3"/>
  <c r="J153" i="3"/>
  <c r="K153" i="3"/>
  <c r="M153" i="3"/>
  <c r="N153" i="3"/>
  <c r="O153" i="3"/>
  <c r="C154" i="3"/>
  <c r="D154" i="3"/>
  <c r="E154" i="3"/>
  <c r="F154" i="3"/>
  <c r="G154" i="3"/>
  <c r="I154" i="3"/>
  <c r="J154" i="3"/>
  <c r="K154" i="3"/>
  <c r="M154" i="3"/>
  <c r="N154" i="3"/>
  <c r="O154" i="3"/>
  <c r="C155" i="3"/>
  <c r="D155" i="3"/>
  <c r="E155" i="3"/>
  <c r="F155" i="3"/>
  <c r="G155" i="3"/>
  <c r="I155" i="3"/>
  <c r="J155" i="3"/>
  <c r="K155" i="3"/>
  <c r="M155" i="3"/>
  <c r="N155" i="3"/>
  <c r="O155" i="3"/>
  <c r="C156" i="3"/>
  <c r="D156" i="3"/>
  <c r="E156" i="3"/>
  <c r="F156" i="3"/>
  <c r="G156" i="3"/>
  <c r="I156" i="3"/>
  <c r="J156" i="3"/>
  <c r="K156" i="3"/>
  <c r="M156" i="3"/>
  <c r="N156" i="3"/>
  <c r="O156" i="3"/>
  <c r="C157" i="3"/>
  <c r="D157" i="3"/>
  <c r="E157" i="3"/>
  <c r="F157" i="3"/>
  <c r="G157" i="3"/>
  <c r="C158" i="3"/>
  <c r="D158" i="3"/>
  <c r="E158" i="3"/>
  <c r="F158" i="3"/>
  <c r="G158" i="3"/>
  <c r="I158" i="3"/>
  <c r="J158" i="3"/>
  <c r="K158" i="3"/>
</calcChain>
</file>

<file path=xl/sharedStrings.xml><?xml version="1.0" encoding="utf-8"?>
<sst xmlns="http://schemas.openxmlformats.org/spreadsheetml/2006/main" count="3523" uniqueCount="507">
  <si>
    <t>Club</t>
  </si>
  <si>
    <t>Team Number</t>
  </si>
  <si>
    <t>Team</t>
  </si>
  <si>
    <t>Blyth RC</t>
  </si>
  <si>
    <t>F</t>
  </si>
  <si>
    <t>M</t>
  </si>
  <si>
    <t>SunderlandStrollers</t>
  </si>
  <si>
    <t>Jesmond Joggers</t>
  </si>
  <si>
    <t>Time</t>
  </si>
  <si>
    <t>Pos</t>
  </si>
  <si>
    <t>1st Leg</t>
  </si>
  <si>
    <t>2nd Leg</t>
  </si>
  <si>
    <t>Cumulative Time</t>
  </si>
  <si>
    <t>3rd Leg</t>
  </si>
  <si>
    <t>Total Time</t>
  </si>
  <si>
    <t>2nd Leg Name</t>
  </si>
  <si>
    <t>1st Leg Name</t>
  </si>
  <si>
    <t>3rd Leg Name</t>
  </si>
  <si>
    <t>Male/Female</t>
  </si>
  <si>
    <t>M/F</t>
  </si>
  <si>
    <t>V</t>
  </si>
  <si>
    <t>Jarrow &amp; Hebburn</t>
  </si>
  <si>
    <t>Tyne Bridge Harriers</t>
  </si>
  <si>
    <t>Alex Lockwood</t>
  </si>
  <si>
    <t>Wallsend Harriers</t>
  </si>
  <si>
    <t xml:space="preserve">Gateshead Harriers </t>
  </si>
  <si>
    <t xml:space="preserve">Morpeth </t>
  </si>
  <si>
    <t>Michael Dawson</t>
  </si>
  <si>
    <t>Andy Graham</t>
  </si>
  <si>
    <t>Heaton Harriers</t>
  </si>
  <si>
    <t>Ian Ritchie</t>
  </si>
  <si>
    <t>Mark Oliver</t>
  </si>
  <si>
    <t>Mel Carr</t>
  </si>
  <si>
    <t>Cat</t>
  </si>
  <si>
    <t>Sunderland Harriers</t>
  </si>
  <si>
    <t>Gosforth Harriers</t>
  </si>
  <si>
    <t xml:space="preserve">Ponteland </t>
  </si>
  <si>
    <t>Wallsend Harriers Gordon Smith Memorial Relays Wed 10th May 2017.  3 X 2 miles</t>
  </si>
  <si>
    <r>
      <t xml:space="preserve">Wallsend Harriers Gordon Smith Memorial Relays Wed 10th May 2017.
</t>
    </r>
    <r>
      <rPr>
        <sz val="16"/>
        <rFont val="Arial"/>
        <family val="2"/>
      </rPr>
      <t>3 X 2 miles</t>
    </r>
  </si>
  <si>
    <t>Ashington Hirst</t>
  </si>
  <si>
    <t>Claremont Road Runners</t>
  </si>
  <si>
    <t>Elswick Harriers</t>
  </si>
  <si>
    <t>Alnwick Harriers</t>
  </si>
  <si>
    <t>North Shields Poly</t>
  </si>
  <si>
    <t>Claire Wynarczyk</t>
  </si>
  <si>
    <t>Kay Black</t>
  </si>
  <si>
    <t>Kirsty Woodhouse</t>
  </si>
  <si>
    <t>Sophie Marr</t>
  </si>
  <si>
    <t>Lucy Turzynski</t>
  </si>
  <si>
    <t>Alison Dargie</t>
  </si>
  <si>
    <t>Louise Lennox</t>
  </si>
  <si>
    <t>Michelle Moat</t>
  </si>
  <si>
    <t>Maria Sanchez</t>
  </si>
  <si>
    <t>Helen Joyner</t>
  </si>
  <si>
    <t>Dawn Cranston</t>
  </si>
  <si>
    <t>Lyndsey Thompson</t>
  </si>
  <si>
    <t>Sara Tomassini</t>
  </si>
  <si>
    <t>Karen Walker</t>
  </si>
  <si>
    <t>Rachael Estrop</t>
  </si>
  <si>
    <t>Rachael Gill</t>
  </si>
  <si>
    <t>Catherine Eaton</t>
  </si>
  <si>
    <t>Natalie Johnson</t>
  </si>
  <si>
    <t>Georgia Wilding</t>
  </si>
  <si>
    <t>Kerry Reed</t>
  </si>
  <si>
    <t>Claire McElduff</t>
  </si>
  <si>
    <t>Rachel Attley</t>
  </si>
  <si>
    <t>Adrienne Bishop</t>
  </si>
  <si>
    <t>Steph Isaac</t>
  </si>
  <si>
    <t>Rachael Taylor</t>
  </si>
  <si>
    <t>Victoria Harrison</t>
  </si>
  <si>
    <t>Dawn Parker</t>
  </si>
  <si>
    <t>Rosanne McTernan</t>
  </si>
  <si>
    <t>Mandy Tunmore</t>
  </si>
  <si>
    <t>Fionna McKenna</t>
  </si>
  <si>
    <t>Terry Scott</t>
  </si>
  <si>
    <t>James Dunce</t>
  </si>
  <si>
    <t>Finn Brodie</t>
  </si>
  <si>
    <t>Simon Kristiansen</t>
  </si>
  <si>
    <t>Davey Wright</t>
  </si>
  <si>
    <t>David Green</t>
  </si>
  <si>
    <t>Paul Turnbull</t>
  </si>
  <si>
    <t>Matty Tomlinson</t>
  </si>
  <si>
    <t>Justin Januszewski</t>
  </si>
  <si>
    <t>Paul O'Mara</t>
  </si>
  <si>
    <t>Jonny Johnson</t>
  </si>
  <si>
    <t>John Hurse</t>
  </si>
  <si>
    <t>Phil Scott</t>
  </si>
  <si>
    <t>Simon Pryde</t>
  </si>
  <si>
    <t>Tom Crossley</t>
  </si>
  <si>
    <t>Iain Dalby</t>
  </si>
  <si>
    <t>Steve Attley</t>
  </si>
  <si>
    <t>Craig MacDougall</t>
  </si>
  <si>
    <t>Chris Sumsion</t>
  </si>
  <si>
    <t>Edwin Wong</t>
  </si>
  <si>
    <t>Tyrone Murphy</t>
  </si>
  <si>
    <t>Micky Baker</t>
  </si>
  <si>
    <t>Howard Walker</t>
  </si>
  <si>
    <t>Michael McKenna</t>
  </si>
  <si>
    <t>Neil Banks</t>
  </si>
  <si>
    <t>Ian Windsor</t>
  </si>
  <si>
    <t>Low Fell</t>
  </si>
  <si>
    <t>Gina Rutherford</t>
  </si>
  <si>
    <t>Elaine Leslie</t>
  </si>
  <si>
    <t>Steph Pattinson</t>
  </si>
  <si>
    <t>Brian Hetherington</t>
  </si>
  <si>
    <t>Simon Lyon</t>
  </si>
  <si>
    <t>Jack Armstrong</t>
  </si>
  <si>
    <t>Dan Wetherall</t>
  </si>
  <si>
    <t>Denver Stretesky</t>
  </si>
  <si>
    <t>Olly Aird</t>
  </si>
  <si>
    <t>Graham Armstrong</t>
  </si>
  <si>
    <t>Matt Darbyshire</t>
  </si>
  <si>
    <t>M Margison</t>
  </si>
  <si>
    <t>A French</t>
  </si>
  <si>
    <t>J Collinson</t>
  </si>
  <si>
    <t>E Taylor</t>
  </si>
  <si>
    <t>J Williams</t>
  </si>
  <si>
    <t>D Thompson</t>
  </si>
  <si>
    <t>Kevin Hodd</t>
  </si>
  <si>
    <t>Dave Collinson</t>
  </si>
  <si>
    <t>David Hall</t>
  </si>
  <si>
    <t>Alastair Willis</t>
  </si>
  <si>
    <t>James Torbett</t>
  </si>
  <si>
    <t>Andrew Wigmore</t>
  </si>
  <si>
    <t>Robbie Livermore</t>
  </si>
  <si>
    <t>Mick Skeldon</t>
  </si>
  <si>
    <t>Gavin Lee</t>
  </si>
  <si>
    <t>Michael Thompson</t>
  </si>
  <si>
    <t>Andy Powell</t>
  </si>
  <si>
    <t>Ashleigh Bennett</t>
  </si>
  <si>
    <t>Gillian Ritchie</t>
  </si>
  <si>
    <t>Wendy Chapman</t>
  </si>
  <si>
    <t>Pip McDonald</t>
  </si>
  <si>
    <t>Sue Tate</t>
  </si>
  <si>
    <t>Lori Emery</t>
  </si>
  <si>
    <t>Mark Banks</t>
  </si>
  <si>
    <t xml:space="preserve">Andy Burden </t>
  </si>
  <si>
    <t>James McKenzie</t>
  </si>
  <si>
    <t xml:space="preserve">John Moore </t>
  </si>
  <si>
    <t>Tom Oliphant</t>
  </si>
  <si>
    <t>Stephen Schubeler</t>
  </si>
  <si>
    <t xml:space="preserve">Phil Green </t>
  </si>
  <si>
    <t>John Sturnam</t>
  </si>
  <si>
    <t>Jack Shawcross</t>
  </si>
  <si>
    <t>Simon Jobe</t>
  </si>
  <si>
    <t>Andy Bell</t>
  </si>
  <si>
    <t>David Slater</t>
  </si>
  <si>
    <t>Jeremy Smith</t>
  </si>
  <si>
    <t>Alan Langford</t>
  </si>
  <si>
    <t>Keith Rooney</t>
  </si>
  <si>
    <t>James Wall</t>
  </si>
  <si>
    <t>Micky Mallen</t>
  </si>
  <si>
    <t>Rob Brown</t>
  </si>
  <si>
    <t>Paul Luskeys</t>
  </si>
  <si>
    <t>Stephen McKenzie</t>
  </si>
  <si>
    <t>Mark Best</t>
  </si>
  <si>
    <t>Peter Smith</t>
  </si>
  <si>
    <t>Chris George</t>
  </si>
  <si>
    <t>Keith Hadden</t>
  </si>
  <si>
    <t>Colin McEntee</t>
  </si>
  <si>
    <t>Chris Checkley</t>
  </si>
  <si>
    <t>Matt Crawford</t>
  </si>
  <si>
    <t>Tom Green</t>
  </si>
  <si>
    <t>George Routledge</t>
  </si>
  <si>
    <t>Elizabeth Stephenson</t>
  </si>
  <si>
    <t>Holly Matheson</t>
  </si>
  <si>
    <t>Janine Routledge</t>
  </si>
  <si>
    <t>Helena Walsater</t>
  </si>
  <si>
    <t>Jessie Hetherington</t>
  </si>
  <si>
    <t>Beth Lawry</t>
  </si>
  <si>
    <t>Lisa Boyd</t>
  </si>
  <si>
    <t>Collette Whitfield</t>
  </si>
  <si>
    <t xml:space="preserve">Jenny Friend </t>
  </si>
  <si>
    <t>Alexandra Harrison</t>
  </si>
  <si>
    <t>Judith Archibold</t>
  </si>
  <si>
    <t>Janette Kilgour</t>
  </si>
  <si>
    <t>Gina Howorth</t>
  </si>
  <si>
    <t>Arabella Arnott</t>
  </si>
  <si>
    <t>Collette Byrne</t>
  </si>
  <si>
    <t>Lindsay Grant</t>
  </si>
  <si>
    <t>Joanne Rae</t>
  </si>
  <si>
    <t>Jennifer Scarlett</t>
  </si>
  <si>
    <t>Sarah Stockoe</t>
  </si>
  <si>
    <t>Amy Scott</t>
  </si>
  <si>
    <t>Melissa Bateson</t>
  </si>
  <si>
    <t>Amy Brown</t>
  </si>
  <si>
    <t>Lalage Brown</t>
  </si>
  <si>
    <t>Elaine Henderson</t>
  </si>
  <si>
    <t>Sarah Hill</t>
  </si>
  <si>
    <t>Freda Summerfield</t>
  </si>
  <si>
    <t>Mary Ferrier</t>
  </si>
  <si>
    <t>Janes Giles</t>
  </si>
  <si>
    <t>Maggie Lorraine</t>
  </si>
  <si>
    <t>Gillian Manford</t>
  </si>
  <si>
    <t>Leigh Tang</t>
  </si>
  <si>
    <t>Jacqui Walker</t>
  </si>
  <si>
    <t>Danielle Pizzey</t>
  </si>
  <si>
    <t>Kate Whickham</t>
  </si>
  <si>
    <t>Angela Kirtley</t>
  </si>
  <si>
    <t>Karen Joynson</t>
  </si>
  <si>
    <t>Elizabeth Medd</t>
  </si>
  <si>
    <t>Yvonne Wilson</t>
  </si>
  <si>
    <t>Caroline Campbell</t>
  </si>
  <si>
    <t>Helen King</t>
  </si>
  <si>
    <t>Gemma Floyd</t>
  </si>
  <si>
    <t>Jane Hodgson</t>
  </si>
  <si>
    <t>Helen Bruce</t>
  </si>
  <si>
    <t>Jenny Glossop</t>
  </si>
  <si>
    <t>Jane Kirby</t>
  </si>
  <si>
    <t>Shauna Rank</t>
  </si>
  <si>
    <t>Frances Naylor</t>
  </si>
  <si>
    <t>Susan Smith</t>
  </si>
  <si>
    <t xml:space="preserve">Carol Parry </t>
  </si>
  <si>
    <t>Jane Blackett</t>
  </si>
  <si>
    <t>Clare Hiscock</t>
  </si>
  <si>
    <t>Trudie Cheetham</t>
  </si>
  <si>
    <t>Deborah Amis</t>
  </si>
  <si>
    <t>Katie Gallagher</t>
  </si>
  <si>
    <t>Lewis Timmins</t>
  </si>
  <si>
    <t>Jamie Thom</t>
  </si>
  <si>
    <t>Darren McBain</t>
  </si>
  <si>
    <t>Andrew Heppell</t>
  </si>
  <si>
    <t>Maurice Bourke</t>
  </si>
  <si>
    <t>Steve Boddy</t>
  </si>
  <si>
    <t>Martin Lloyd</t>
  </si>
  <si>
    <t>Neil Ramsey</t>
  </si>
  <si>
    <t>Marc Oldham</t>
  </si>
  <si>
    <t>Richard McQuade</t>
  </si>
  <si>
    <t>Jonathab McKale</t>
  </si>
  <si>
    <t>Katie Mellor</t>
  </si>
  <si>
    <t>Sarah Seymour</t>
  </si>
  <si>
    <t>Rachel Rees</t>
  </si>
  <si>
    <t>Rachel Davison</t>
  </si>
  <si>
    <t>Susan Driscoll</t>
  </si>
  <si>
    <t>Nicola Woodward</t>
  </si>
  <si>
    <t>Vicky Younger</t>
  </si>
  <si>
    <t>Alice Smith</t>
  </si>
  <si>
    <t>Gary Hargrave</t>
  </si>
  <si>
    <t>Mike Hobson</t>
  </si>
  <si>
    <t>Chris Rawle</t>
  </si>
  <si>
    <t>Malcolm Cox</t>
  </si>
  <si>
    <t>Andrew Bell</t>
  </si>
  <si>
    <t>Michael Dixon</t>
  </si>
  <si>
    <t>Steve Kiszow</t>
  </si>
  <si>
    <t>Richard Wilson</t>
  </si>
  <si>
    <t>Kevin McKitterick</t>
  </si>
  <si>
    <t>Scott Armstrong</t>
  </si>
  <si>
    <t>Jonhy Law</t>
  </si>
  <si>
    <t>Rob Willers</t>
  </si>
  <si>
    <t>Phil Forster</t>
  </si>
  <si>
    <t>Ed Hoskins</t>
  </si>
  <si>
    <t>Greg Stamp</t>
  </si>
  <si>
    <t>Simon Wells</t>
  </si>
  <si>
    <t>Alex Ramshaw</t>
  </si>
  <si>
    <t>Neil Clayton</t>
  </si>
  <si>
    <t>Charlotte looker</t>
  </si>
  <si>
    <t>Jo King</t>
  </si>
  <si>
    <t>Claire Biercamp</t>
  </si>
  <si>
    <t>Peningu Haniter</t>
  </si>
  <si>
    <t>Megan Holmes</t>
  </si>
  <si>
    <t>Carol Hansen</t>
  </si>
  <si>
    <t>Kate Black</t>
  </si>
  <si>
    <t>Emma Glover</t>
  </si>
  <si>
    <t>Claire Smith</t>
  </si>
  <si>
    <t>Conrad Franks</t>
  </si>
  <si>
    <t>Dom Harris</t>
  </si>
  <si>
    <t>David Milne</t>
  </si>
  <si>
    <t>Dean Stackhouse</t>
  </si>
  <si>
    <t>Mark Doctor</t>
  </si>
  <si>
    <t>Shaun Land</t>
  </si>
  <si>
    <t>Katie Blackburn</t>
  </si>
  <si>
    <t>Ruth Doctor</t>
  </si>
  <si>
    <t>Alison Wright</t>
  </si>
  <si>
    <t>Diana Weightman</t>
  </si>
  <si>
    <t>Pauline Aitchison</t>
  </si>
  <si>
    <t>Johanna Gascoigne-Owens</t>
  </si>
  <si>
    <t>Jonny Evans</t>
  </si>
  <si>
    <t>Kevin Emmett</t>
  </si>
  <si>
    <t>Graeme Taylor</t>
  </si>
  <si>
    <t>Brendan McMillan</t>
  </si>
  <si>
    <t>Darren Parks</t>
  </si>
  <si>
    <t>Anton Mirafsari</t>
  </si>
  <si>
    <t>Mick Thornton</t>
  </si>
  <si>
    <t>Steve Outterside</t>
  </si>
  <si>
    <t>Paddy McShane</t>
  </si>
  <si>
    <t>Heather Robinson</t>
  </si>
  <si>
    <t>Helen Ruffel</t>
  </si>
  <si>
    <t>Vicki Thompson</t>
  </si>
  <si>
    <t>Suzanna Jackson</t>
  </si>
  <si>
    <t>Helen Johnson</t>
  </si>
  <si>
    <t>Andrea Fyal</t>
  </si>
  <si>
    <t>S Magrath</t>
  </si>
  <si>
    <t>R Conder</t>
  </si>
  <si>
    <t>N Morris</t>
  </si>
  <si>
    <t>V Halse</t>
  </si>
  <si>
    <t>C Brewis</t>
  </si>
  <si>
    <t>L Mulroy</t>
  </si>
  <si>
    <t>D Wade</t>
  </si>
  <si>
    <t>W Dornan</t>
  </si>
  <si>
    <t>I Marriott</t>
  </si>
  <si>
    <t>Brad Clough</t>
  </si>
  <si>
    <t>Ellis Hetherington</t>
  </si>
  <si>
    <t>Steven French</t>
  </si>
  <si>
    <t>Calum Storey</t>
  </si>
  <si>
    <t>Graeme Stewart</t>
  </si>
  <si>
    <t>Graham Wood</t>
  </si>
  <si>
    <t>Martin Scott</t>
  </si>
  <si>
    <t>Craig Harmon</t>
  </si>
  <si>
    <t>Ian Baxter</t>
  </si>
  <si>
    <t>Ray Carmody</t>
  </si>
  <si>
    <t>Billy Shaw</t>
  </si>
  <si>
    <t>Dave Roberts</t>
  </si>
  <si>
    <t>David McGarry</t>
  </si>
  <si>
    <t>Dave Bradley</t>
  </si>
  <si>
    <t>Trevor Wakenshaw</t>
  </si>
  <si>
    <t>Ralph Dickinson</t>
  </si>
  <si>
    <t>David Falkous</t>
  </si>
  <si>
    <t>Colin Brown</t>
  </si>
  <si>
    <t>Michael Ashby</t>
  </si>
  <si>
    <t>Steve Walker</t>
  </si>
  <si>
    <t>Claire Calverley</t>
  </si>
  <si>
    <t>Leanne Herron</t>
  </si>
  <si>
    <t>Gwen Forster</t>
  </si>
  <si>
    <t>Simon Sellars</t>
  </si>
  <si>
    <t>Gemma Harmon</t>
  </si>
  <si>
    <t>Sandra Watson</t>
  </si>
  <si>
    <t>Lisa Scorer</t>
  </si>
  <si>
    <t>Sue Browning</t>
  </si>
  <si>
    <t>Claire Mason</t>
  </si>
  <si>
    <t>Kathryn Angus</t>
  </si>
  <si>
    <t>Lesley Falkous</t>
  </si>
  <si>
    <t>Anne Craddock</t>
  </si>
  <si>
    <t>Ewa Johnson</t>
  </si>
  <si>
    <t>Elaine Gillie</t>
  </si>
  <si>
    <t>Andrea Wilson</t>
  </si>
  <si>
    <t>Joanne Stobbart</t>
  </si>
  <si>
    <t>Guy Bracken</t>
  </si>
  <si>
    <t>Rob Walker</t>
  </si>
  <si>
    <t>Tom Penfold</t>
  </si>
  <si>
    <t>Michael Parkinson</t>
  </si>
  <si>
    <t>Patrick Houghton</t>
  </si>
  <si>
    <t>Jake Hill</t>
  </si>
  <si>
    <t>Ben Willcox</t>
  </si>
  <si>
    <t>David Stainthorpe</t>
  </si>
  <si>
    <t>Richard Hanley</t>
  </si>
  <si>
    <t>Tommy Brannon</t>
  </si>
  <si>
    <t>John Baty</t>
  </si>
  <si>
    <t>Andrew Phillips</t>
  </si>
  <si>
    <t>Daniel Venner</t>
  </si>
  <si>
    <t>Neil Dick</t>
  </si>
  <si>
    <t>Alan Keegan</t>
  </si>
  <si>
    <t>Peter Saint</t>
  </si>
  <si>
    <t>Graham Hall</t>
  </si>
  <si>
    <t>Laura Choake</t>
  </si>
  <si>
    <t>Fiona Nicholson</t>
  </si>
  <si>
    <t>Adam Brown</t>
  </si>
  <si>
    <t>Mick Meaney</t>
  </si>
  <si>
    <t>Matthew Bell</t>
  </si>
  <si>
    <t>Miv Chahal</t>
  </si>
  <si>
    <t>James Leiper</t>
  </si>
  <si>
    <t>Nick Wild</t>
  </si>
  <si>
    <t>Paul O'Neil</t>
  </si>
  <si>
    <t>Amelia Dakin</t>
  </si>
  <si>
    <t>Heidi Finlay</t>
  </si>
  <si>
    <t>Victoria Grace</t>
  </si>
  <si>
    <t>Paul Turner</t>
  </si>
  <si>
    <t>Lee Bennett</t>
  </si>
  <si>
    <t>Tadele Gehgrew</t>
  </si>
  <si>
    <t>Jason Old</t>
  </si>
  <si>
    <t>Paul Jones</t>
  </si>
  <si>
    <t>Steve Robertson</t>
  </si>
  <si>
    <t>Richard Houghton</t>
  </si>
  <si>
    <t>Martin Connelly</t>
  </si>
  <si>
    <t>Scott Brady</t>
  </si>
  <si>
    <t>Anthony Beynon</t>
  </si>
  <si>
    <t>Dave Armstrong</t>
  </si>
  <si>
    <t>Shaun Connelly</t>
  </si>
  <si>
    <t>Daniel Nettle</t>
  </si>
  <si>
    <t>Peter Sloan</t>
  </si>
  <si>
    <t>Rob Cambery</t>
  </si>
  <si>
    <t>Steve Curry</t>
  </si>
  <si>
    <t>Graham Leslie</t>
  </si>
  <si>
    <t>Mel Reed</t>
  </si>
  <si>
    <t>Hannah Mainprize</t>
  </si>
  <si>
    <t>Lucy Dunbar</t>
  </si>
  <si>
    <t>Sarah Bowen</t>
  </si>
  <si>
    <t>Rose Hawkswood</t>
  </si>
  <si>
    <t>Jane Evans</t>
  </si>
  <si>
    <t>Julie Cross</t>
  </si>
  <si>
    <t>Julie Dumpleton</t>
  </si>
  <si>
    <t>Cath Robson</t>
  </si>
  <si>
    <t>Heidi Swaffeidl</t>
  </si>
  <si>
    <t>Marie Slack</t>
  </si>
  <si>
    <t>Gill Milne</t>
  </si>
  <si>
    <t>Nina Jensen</t>
  </si>
  <si>
    <t>Alice Vialard</t>
  </si>
  <si>
    <t>Leanne Salem</t>
  </si>
  <si>
    <t xml:space="preserve">Mary MArtin </t>
  </si>
  <si>
    <t>Simon Lowe</t>
  </si>
  <si>
    <t>Tom Tinsley</t>
  </si>
  <si>
    <t>Paul Robinson</t>
  </si>
  <si>
    <t>Jakub Jerabek</t>
  </si>
  <si>
    <t>David Lydall</t>
  </si>
  <si>
    <t>Sumanth Nayak</t>
  </si>
  <si>
    <t>David Devennie</t>
  </si>
  <si>
    <t>Sean O'Brien</t>
  </si>
  <si>
    <t>Alan Dunning</t>
  </si>
  <si>
    <t>Anthony Liddle</t>
  </si>
  <si>
    <t>Howard Maclennan</t>
  </si>
  <si>
    <t>Matt Diment</t>
  </si>
  <si>
    <t>Chris Waite</t>
  </si>
  <si>
    <t>Stephen Hall</t>
  </si>
  <si>
    <t>Paul West</t>
  </si>
  <si>
    <t>Ivan Thorn</t>
  </si>
  <si>
    <t>Darren Suleman</t>
  </si>
  <si>
    <t>Vaughan Hemy</t>
  </si>
  <si>
    <t>Adam Rowe</t>
  </si>
  <si>
    <t>Robert Foster</t>
  </si>
  <si>
    <t>Ian Ross</t>
  </si>
  <si>
    <t>John Sutcliffe</t>
  </si>
  <si>
    <t>Barry Young</t>
  </si>
  <si>
    <t>Nick Cryer</t>
  </si>
  <si>
    <t>Huw Parry</t>
  </si>
  <si>
    <t>Phil Rees</t>
  </si>
  <si>
    <t>David Johnson</t>
  </si>
  <si>
    <t>Stuart Lynn</t>
  </si>
  <si>
    <t>Bruce Robertson</t>
  </si>
  <si>
    <t>Roger Mosedale</t>
  </si>
  <si>
    <t>David Tiplady</t>
  </si>
  <si>
    <t>Neil Wood</t>
  </si>
  <si>
    <t>C Penfold</t>
  </si>
  <si>
    <t>C Maley</t>
  </si>
  <si>
    <t>S Dann</t>
  </si>
  <si>
    <t>A Cummings</t>
  </si>
  <si>
    <t>N Thorburn</t>
  </si>
  <si>
    <t>A Dixon</t>
  </si>
  <si>
    <t>N Newson</t>
  </si>
  <si>
    <t>A Cresswell</t>
  </si>
  <si>
    <t>R Carr</t>
  </si>
  <si>
    <t>K Swindon</t>
  </si>
  <si>
    <t>J Simpson</t>
  </si>
  <si>
    <t>S Lewis-Dale</t>
  </si>
  <si>
    <t>L Coultade</t>
  </si>
  <si>
    <t>L Craig</t>
  </si>
  <si>
    <t>N Rees</t>
  </si>
  <si>
    <t>H Mansfield</t>
  </si>
  <si>
    <t>H Lawrence</t>
  </si>
  <si>
    <t>G Thompson</t>
  </si>
  <si>
    <t>J Clark</t>
  </si>
  <si>
    <t>A Gibson</t>
  </si>
  <si>
    <t>John Brettell</t>
  </si>
  <si>
    <t xml:space="preserve">Johnny Hill </t>
  </si>
  <si>
    <t>Daniel Johnson</t>
  </si>
  <si>
    <t>Steven Medd</t>
  </si>
  <si>
    <t>Chris Paton</t>
  </si>
  <si>
    <t>Jason Stobbs</t>
  </si>
  <si>
    <t>Iain Singer</t>
  </si>
  <si>
    <t>Martin Thompson</t>
  </si>
  <si>
    <t>Chris Snowball</t>
  </si>
  <si>
    <t>Melanie Horan</t>
  </si>
  <si>
    <t>Kate McClean</t>
  </si>
  <si>
    <t>Maxine Todd</t>
  </si>
  <si>
    <t>Stephen Gardner</t>
  </si>
  <si>
    <t>Phil Battista</t>
  </si>
  <si>
    <t>Michael Friberg</t>
  </si>
  <si>
    <t>Janice Stewart</t>
  </si>
  <si>
    <t>Gamme Patterson</t>
  </si>
  <si>
    <t>Jane McAllister</t>
  </si>
  <si>
    <t>Ronnie Laws</t>
  </si>
  <si>
    <t>Billy Dobson</t>
  </si>
  <si>
    <t>Natalie McDermott</t>
  </si>
  <si>
    <t>Deb Hill</t>
  </si>
  <si>
    <t>Tracey Smith</t>
  </si>
  <si>
    <t>Mike Bird</t>
  </si>
  <si>
    <t>James Mollon</t>
  </si>
  <si>
    <t>Andrew Flatman</t>
  </si>
  <si>
    <t>Roy Paddock</t>
  </si>
  <si>
    <t>Stud Haddow</t>
  </si>
  <si>
    <t>Andrew Cobb</t>
  </si>
  <si>
    <t>Hazel Storey</t>
  </si>
  <si>
    <t>Lisa Soulsby</t>
  </si>
  <si>
    <t>Lindsay Warren</t>
  </si>
  <si>
    <t>David Asquith</t>
  </si>
  <si>
    <t>Graeme Hughes</t>
  </si>
  <si>
    <t>Geoff Dick</t>
  </si>
  <si>
    <t>Claire Coe</t>
  </si>
  <si>
    <t>Diane Watts</t>
  </si>
  <si>
    <t>Lee Elder</t>
  </si>
  <si>
    <t>Sarah Handy</t>
  </si>
  <si>
    <t>Catherine Gray</t>
  </si>
  <si>
    <t>Claire Stevens</t>
  </si>
  <si>
    <t>A Smith</t>
  </si>
  <si>
    <t>K Gihn</t>
  </si>
  <si>
    <t>C Burns</t>
  </si>
  <si>
    <t>L Bradley</t>
  </si>
  <si>
    <t>L Henderson</t>
  </si>
  <si>
    <t>K Foster</t>
  </si>
  <si>
    <t>Kevin Thomas</t>
  </si>
  <si>
    <t>Fiona Waugh</t>
  </si>
  <si>
    <t>Andrew Thorn</t>
  </si>
  <si>
    <t>Gateshead Harriers (N/C)</t>
  </si>
  <si>
    <t>Total
Time</t>
  </si>
  <si>
    <t>Cumulative
Time</t>
  </si>
  <si>
    <t>Bib Number</t>
  </si>
  <si>
    <t>Tadele Geremew</t>
  </si>
  <si>
    <t>Claire Harlow</t>
  </si>
  <si>
    <t>C Harlow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</si>
</sst>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8"/>
      <name val="Calibri"/>
      <family val="2"/>
    </font>
    <font>
      <b/>
      <sz val="17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9"/>
      <color rgb="FF06082C"/>
      <name val="Verdana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8" fillId="0" borderId="2" xfId="0" applyFont="1" applyFill="1" applyBorder="1"/>
    <xf numFmtId="0" fontId="0" fillId="2" borderId="0" xfId="0" applyFill="1"/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12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6" fontId="13" fillId="0" borderId="0" xfId="0" applyNumberFormat="1" applyFont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3" fillId="0" borderId="0" xfId="0" applyNumberFormat="1" applyFont="1" applyAlignment="1">
      <alignment horizontal="center"/>
    </xf>
    <xf numFmtId="0" fontId="0" fillId="2" borderId="1" xfId="0" applyFill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46" fontId="13" fillId="0" borderId="0" xfId="0" applyNumberFormat="1" applyFont="1" applyBorder="1"/>
    <xf numFmtId="2" fontId="13" fillId="0" borderId="0" xfId="0" applyNumberFormat="1" applyFont="1" applyBorder="1"/>
    <xf numFmtId="0" fontId="1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46" fontId="13" fillId="0" borderId="1" xfId="0" applyNumberFormat="1" applyFont="1" applyFill="1" applyBorder="1" applyAlignment="1">
      <alignment horizontal="right"/>
    </xf>
    <xf numFmtId="46" fontId="13" fillId="0" borderId="1" xfId="0" applyNumberFormat="1" applyFont="1" applyFill="1" applyBorder="1"/>
    <xf numFmtId="46" fontId="13" fillId="0" borderId="0" xfId="0" applyNumberFormat="1" applyFont="1" applyFill="1" applyBorder="1"/>
    <xf numFmtId="2" fontId="0" fillId="0" borderId="0" xfId="0" applyNumberFormat="1" applyFill="1"/>
    <xf numFmtId="2" fontId="4" fillId="0" borderId="0" xfId="0" applyNumberFormat="1" applyFont="1" applyFill="1" applyBorder="1" applyAlignment="1">
      <alignment horizontal="center" wrapText="1"/>
    </xf>
    <xf numFmtId="21" fontId="13" fillId="0" borderId="1" xfId="0" applyNumberFormat="1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46" fontId="9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center"/>
    </xf>
    <xf numFmtId="0" fontId="13" fillId="0" borderId="1" xfId="0" applyFont="1" applyBorder="1" applyAlignment="1">
      <alignment horizontal="left"/>
    </xf>
    <xf numFmtId="46" fontId="13" fillId="0" borderId="1" xfId="0" applyNumberFormat="1" applyFont="1" applyBorder="1"/>
    <xf numFmtId="2" fontId="13" fillId="0" borderId="1" xfId="0" applyNumberFormat="1" applyFont="1" applyBorder="1"/>
    <xf numFmtId="0" fontId="13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/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5703125" customWidth="1"/>
    <col min="2" max="2" width="23.28515625" customWidth="1"/>
    <col min="3" max="3" width="6.140625" bestFit="1" customWidth="1"/>
    <col min="4" max="4" width="12.85546875" style="1" bestFit="1" customWidth="1"/>
    <col min="5" max="5" width="21.140625" style="1" customWidth="1"/>
    <col min="6" max="6" width="8.42578125" style="1" bestFit="1" customWidth="1"/>
    <col min="7" max="7" width="20" customWidth="1"/>
    <col min="8" max="8" width="8.42578125" style="1" bestFit="1" customWidth="1"/>
    <col min="9" max="9" width="20.5703125" customWidth="1"/>
    <col min="10" max="10" width="8.42578125" style="1" bestFit="1" customWidth="1"/>
    <col min="11" max="11" width="10.7109375" bestFit="1" customWidth="1"/>
  </cols>
  <sheetData>
    <row r="1" spans="1:11" ht="75" customHeight="1" x14ac:dyDescent="0.25">
      <c r="B1" s="65" t="s">
        <v>37</v>
      </c>
      <c r="C1" s="65"/>
      <c r="D1" s="65"/>
      <c r="E1" s="65"/>
      <c r="F1" s="65"/>
      <c r="G1" s="65"/>
      <c r="H1" s="20"/>
      <c r="I1" s="2"/>
    </row>
    <row r="2" spans="1:11" x14ac:dyDescent="0.25">
      <c r="A2" s="5" t="s">
        <v>1</v>
      </c>
      <c r="B2" s="6" t="s">
        <v>0</v>
      </c>
      <c r="C2" s="5" t="s">
        <v>2</v>
      </c>
      <c r="D2" s="5" t="s">
        <v>18</v>
      </c>
      <c r="E2" s="7" t="s">
        <v>16</v>
      </c>
      <c r="F2" s="23" t="s">
        <v>33</v>
      </c>
      <c r="G2" s="7" t="s">
        <v>15</v>
      </c>
      <c r="H2" s="23" t="s">
        <v>33</v>
      </c>
      <c r="I2" s="7" t="s">
        <v>17</v>
      </c>
      <c r="J2" s="23" t="s">
        <v>33</v>
      </c>
    </row>
    <row r="3" spans="1:11" x14ac:dyDescent="0.25">
      <c r="A3" s="8">
        <v>1</v>
      </c>
      <c r="B3" s="9" t="s">
        <v>42</v>
      </c>
      <c r="C3" s="8">
        <v>1</v>
      </c>
      <c r="D3" s="8" t="s">
        <v>5</v>
      </c>
      <c r="E3" s="10" t="s">
        <v>264</v>
      </c>
      <c r="F3" s="8" t="s">
        <v>20</v>
      </c>
      <c r="G3" s="10" t="s">
        <v>265</v>
      </c>
      <c r="H3" s="8"/>
      <c r="I3" s="10" t="s">
        <v>266</v>
      </c>
      <c r="J3" s="14"/>
    </row>
    <row r="4" spans="1:11" x14ac:dyDescent="0.25">
      <c r="A4" s="8">
        <v>2</v>
      </c>
      <c r="B4" s="9" t="s">
        <v>42</v>
      </c>
      <c r="C4" s="8">
        <v>2</v>
      </c>
      <c r="D4" s="8" t="s">
        <v>5</v>
      </c>
      <c r="E4" s="10" t="s">
        <v>267</v>
      </c>
      <c r="F4" s="8"/>
      <c r="G4" s="10" t="s">
        <v>268</v>
      </c>
      <c r="H4" s="8" t="s">
        <v>20</v>
      </c>
      <c r="I4" s="10" t="s">
        <v>269</v>
      </c>
      <c r="J4" s="8"/>
    </row>
    <row r="5" spans="1:11" x14ac:dyDescent="0.25">
      <c r="A5" s="8">
        <v>3</v>
      </c>
      <c r="B5" s="9" t="s">
        <v>42</v>
      </c>
      <c r="C5" s="8">
        <v>3</v>
      </c>
      <c r="D5" s="8" t="s">
        <v>4</v>
      </c>
      <c r="E5" s="10" t="s">
        <v>270</v>
      </c>
      <c r="F5" s="8" t="s">
        <v>20</v>
      </c>
      <c r="G5" s="10" t="s">
        <v>271</v>
      </c>
      <c r="H5" s="8" t="s">
        <v>20</v>
      </c>
      <c r="I5" s="10" t="s">
        <v>272</v>
      </c>
      <c r="J5" s="8" t="s">
        <v>20</v>
      </c>
      <c r="K5" s="22"/>
    </row>
    <row r="6" spans="1:11" x14ac:dyDescent="0.25">
      <c r="A6" s="8">
        <v>4</v>
      </c>
      <c r="B6" s="9" t="s">
        <v>42</v>
      </c>
      <c r="C6" s="8">
        <v>4</v>
      </c>
      <c r="D6" s="8" t="s">
        <v>4</v>
      </c>
      <c r="E6" s="10" t="s">
        <v>273</v>
      </c>
      <c r="F6" s="8" t="s">
        <v>20</v>
      </c>
      <c r="G6" s="10" t="s">
        <v>274</v>
      </c>
      <c r="H6" s="8" t="s">
        <v>20</v>
      </c>
      <c r="I6" s="10" t="s">
        <v>275</v>
      </c>
      <c r="J6" s="8" t="s">
        <v>20</v>
      </c>
      <c r="K6" s="21"/>
    </row>
    <row r="7" spans="1:11" x14ac:dyDescent="0.25">
      <c r="A7" s="8">
        <v>5</v>
      </c>
      <c r="B7" s="9" t="s">
        <v>39</v>
      </c>
      <c r="C7" s="8">
        <v>1</v>
      </c>
      <c r="D7" s="8" t="s">
        <v>5</v>
      </c>
      <c r="E7" s="10" t="s">
        <v>456</v>
      </c>
      <c r="F7" s="8" t="s">
        <v>20</v>
      </c>
      <c r="G7" s="10" t="s">
        <v>457</v>
      </c>
      <c r="H7" s="8"/>
      <c r="I7" s="10" t="s">
        <v>458</v>
      </c>
      <c r="J7" s="8"/>
      <c r="K7" s="21"/>
    </row>
    <row r="8" spans="1:11" x14ac:dyDescent="0.25">
      <c r="A8" s="8">
        <v>6</v>
      </c>
      <c r="B8" s="9" t="s">
        <v>39</v>
      </c>
      <c r="C8" s="8">
        <v>2</v>
      </c>
      <c r="D8" s="8" t="s">
        <v>4</v>
      </c>
      <c r="E8" s="10" t="s">
        <v>459</v>
      </c>
      <c r="F8" s="8" t="s">
        <v>20</v>
      </c>
      <c r="G8" s="10" t="s">
        <v>460</v>
      </c>
      <c r="H8" s="8"/>
      <c r="I8" s="10" t="s">
        <v>461</v>
      </c>
      <c r="J8" s="8"/>
      <c r="K8" s="21"/>
    </row>
    <row r="9" spans="1:11" x14ac:dyDescent="0.25">
      <c r="A9" s="8">
        <v>7</v>
      </c>
      <c r="B9" s="9" t="s">
        <v>39</v>
      </c>
      <c r="C9" s="8">
        <v>3</v>
      </c>
      <c r="D9" s="8" t="s">
        <v>5</v>
      </c>
      <c r="E9" s="10" t="s">
        <v>462</v>
      </c>
      <c r="F9" s="8"/>
      <c r="G9" s="10" t="s">
        <v>463</v>
      </c>
      <c r="H9" s="8" t="s">
        <v>20</v>
      </c>
      <c r="I9" s="10" t="s">
        <v>464</v>
      </c>
      <c r="J9" s="8"/>
    </row>
    <row r="10" spans="1:11" x14ac:dyDescent="0.25">
      <c r="A10" s="8">
        <v>8</v>
      </c>
      <c r="B10" s="9" t="s">
        <v>39</v>
      </c>
      <c r="C10" s="8">
        <v>4</v>
      </c>
      <c r="D10" s="8" t="s">
        <v>4</v>
      </c>
      <c r="E10" s="10" t="s">
        <v>465</v>
      </c>
      <c r="F10" s="8" t="s">
        <v>20</v>
      </c>
      <c r="G10" s="10" t="s">
        <v>466</v>
      </c>
      <c r="H10" s="8"/>
      <c r="I10" s="10" t="s">
        <v>467</v>
      </c>
      <c r="J10" s="8" t="s">
        <v>20</v>
      </c>
    </row>
    <row r="11" spans="1:11" x14ac:dyDescent="0.25">
      <c r="A11" s="8">
        <v>9</v>
      </c>
      <c r="B11" s="9" t="s">
        <v>39</v>
      </c>
      <c r="C11" s="8">
        <v>5</v>
      </c>
      <c r="D11" s="8" t="s">
        <v>5</v>
      </c>
      <c r="E11" s="10" t="s">
        <v>468</v>
      </c>
      <c r="F11" s="8" t="s">
        <v>20</v>
      </c>
      <c r="G11" s="10" t="s">
        <v>499</v>
      </c>
      <c r="H11" s="8" t="s">
        <v>20</v>
      </c>
      <c r="I11" s="10" t="s">
        <v>469</v>
      </c>
      <c r="J11" s="8" t="s">
        <v>20</v>
      </c>
    </row>
    <row r="12" spans="1:11" x14ac:dyDescent="0.25">
      <c r="A12" s="8">
        <v>10</v>
      </c>
      <c r="B12" s="9" t="s">
        <v>39</v>
      </c>
      <c r="C12" s="8">
        <v>6</v>
      </c>
      <c r="D12" s="8" t="s">
        <v>4</v>
      </c>
      <c r="E12" s="10" t="s">
        <v>470</v>
      </c>
      <c r="F12" s="8" t="s">
        <v>20</v>
      </c>
      <c r="G12" s="10" t="s">
        <v>471</v>
      </c>
      <c r="H12" s="8" t="s">
        <v>20</v>
      </c>
      <c r="I12" s="10" t="s">
        <v>472</v>
      </c>
      <c r="J12" s="8"/>
    </row>
    <row r="13" spans="1:11" x14ac:dyDescent="0.25">
      <c r="A13" s="8">
        <v>11</v>
      </c>
      <c r="B13" s="9" t="s">
        <v>39</v>
      </c>
      <c r="C13" s="8">
        <v>7</v>
      </c>
      <c r="D13" s="8" t="s">
        <v>5</v>
      </c>
      <c r="E13" s="10" t="s">
        <v>473</v>
      </c>
      <c r="F13" s="8" t="s">
        <v>20</v>
      </c>
      <c r="G13" s="10" t="s">
        <v>474</v>
      </c>
      <c r="H13" s="8"/>
      <c r="I13" s="10" t="s">
        <v>475</v>
      </c>
      <c r="J13" s="8" t="s">
        <v>20</v>
      </c>
    </row>
    <row r="14" spans="1:11" x14ac:dyDescent="0.25">
      <c r="A14" s="8">
        <v>12</v>
      </c>
      <c r="B14" s="9" t="s">
        <v>39</v>
      </c>
      <c r="C14" s="8">
        <v>8</v>
      </c>
      <c r="D14" s="8" t="s">
        <v>5</v>
      </c>
      <c r="E14" s="10" t="s">
        <v>476</v>
      </c>
      <c r="F14" s="8" t="s">
        <v>20</v>
      </c>
      <c r="G14" s="10" t="s">
        <v>477</v>
      </c>
      <c r="H14" s="8"/>
      <c r="I14" s="10" t="s">
        <v>478</v>
      </c>
      <c r="J14" s="8" t="s">
        <v>20</v>
      </c>
    </row>
    <row r="15" spans="1:11" x14ac:dyDescent="0.25">
      <c r="A15" s="8">
        <v>13</v>
      </c>
      <c r="B15" s="9" t="s">
        <v>39</v>
      </c>
      <c r="C15" s="8">
        <v>9</v>
      </c>
      <c r="D15" s="8" t="s">
        <v>4</v>
      </c>
      <c r="E15" s="10" t="s">
        <v>479</v>
      </c>
      <c r="F15" s="8" t="s">
        <v>20</v>
      </c>
      <c r="G15" s="10" t="s">
        <v>480</v>
      </c>
      <c r="H15" s="8"/>
      <c r="I15" s="10" t="s">
        <v>481</v>
      </c>
      <c r="J15" s="8" t="s">
        <v>20</v>
      </c>
    </row>
    <row r="16" spans="1:11" x14ac:dyDescent="0.25">
      <c r="A16" s="8">
        <v>14</v>
      </c>
      <c r="B16" s="9" t="s">
        <v>39</v>
      </c>
      <c r="C16" s="8">
        <v>10</v>
      </c>
      <c r="D16" s="8" t="s">
        <v>5</v>
      </c>
      <c r="E16" s="10" t="s">
        <v>482</v>
      </c>
      <c r="F16" s="8" t="s">
        <v>20</v>
      </c>
      <c r="G16" s="10" t="s">
        <v>483</v>
      </c>
      <c r="H16" s="8"/>
      <c r="I16" s="10" t="s">
        <v>484</v>
      </c>
      <c r="J16" s="8" t="s">
        <v>20</v>
      </c>
    </row>
    <row r="17" spans="1:10" x14ac:dyDescent="0.25">
      <c r="A17" s="8">
        <v>15</v>
      </c>
      <c r="B17" s="9" t="s">
        <v>39</v>
      </c>
      <c r="C17" s="8">
        <v>11</v>
      </c>
      <c r="D17" s="8" t="s">
        <v>4</v>
      </c>
      <c r="E17" s="10" t="s">
        <v>485</v>
      </c>
      <c r="F17" s="8" t="s">
        <v>20</v>
      </c>
      <c r="G17" s="10" t="s">
        <v>486</v>
      </c>
      <c r="H17" s="8" t="s">
        <v>20</v>
      </c>
      <c r="I17" s="10" t="s">
        <v>487</v>
      </c>
      <c r="J17" s="8" t="s">
        <v>20</v>
      </c>
    </row>
    <row r="18" spans="1:10" x14ac:dyDescent="0.25">
      <c r="A18" s="8">
        <v>16</v>
      </c>
      <c r="B18" s="9" t="s">
        <v>39</v>
      </c>
      <c r="C18" s="8">
        <v>12</v>
      </c>
      <c r="D18" s="8"/>
      <c r="E18" s="10"/>
      <c r="F18" s="8"/>
      <c r="G18" s="10"/>
      <c r="H18" s="8"/>
      <c r="I18" s="10"/>
      <c r="J18" s="8"/>
    </row>
    <row r="19" spans="1:10" x14ac:dyDescent="0.25">
      <c r="A19" s="8">
        <v>17</v>
      </c>
      <c r="B19" s="9" t="s">
        <v>39</v>
      </c>
      <c r="C19" s="8">
        <v>13</v>
      </c>
      <c r="D19" s="8" t="s">
        <v>4</v>
      </c>
      <c r="E19" s="10" t="s">
        <v>488</v>
      </c>
      <c r="F19" s="8" t="s">
        <v>20</v>
      </c>
      <c r="G19" s="10" t="s">
        <v>489</v>
      </c>
      <c r="H19" s="8" t="s">
        <v>20</v>
      </c>
      <c r="I19" s="10" t="s">
        <v>490</v>
      </c>
      <c r="J19" s="8" t="s">
        <v>20</v>
      </c>
    </row>
    <row r="20" spans="1:10" x14ac:dyDescent="0.25">
      <c r="A20" s="8">
        <v>18</v>
      </c>
      <c r="B20" s="9" t="s">
        <v>3</v>
      </c>
      <c r="C20" s="8">
        <v>1</v>
      </c>
      <c r="D20" s="8" t="s">
        <v>5</v>
      </c>
      <c r="E20" s="10" t="s">
        <v>300</v>
      </c>
      <c r="F20" s="8"/>
      <c r="G20" s="10" t="s">
        <v>301</v>
      </c>
      <c r="H20" s="8"/>
      <c r="I20" s="10" t="s">
        <v>302</v>
      </c>
      <c r="J20" s="8" t="s">
        <v>20</v>
      </c>
    </row>
    <row r="21" spans="1:10" x14ac:dyDescent="0.25">
      <c r="A21" s="8">
        <v>19</v>
      </c>
      <c r="B21" s="9" t="s">
        <v>3</v>
      </c>
      <c r="C21" s="8">
        <v>2</v>
      </c>
      <c r="D21" s="8" t="s">
        <v>5</v>
      </c>
      <c r="E21" s="10" t="s">
        <v>303</v>
      </c>
      <c r="F21" s="8"/>
      <c r="G21" s="10" t="s">
        <v>304</v>
      </c>
      <c r="H21" s="8"/>
      <c r="I21" s="10" t="s">
        <v>305</v>
      </c>
      <c r="J21" s="8" t="s">
        <v>20</v>
      </c>
    </row>
    <row r="22" spans="1:10" x14ac:dyDescent="0.25">
      <c r="A22" s="8">
        <v>20</v>
      </c>
      <c r="B22" s="9" t="s">
        <v>3</v>
      </c>
      <c r="C22" s="8">
        <v>3</v>
      </c>
      <c r="D22" s="8" t="s">
        <v>5</v>
      </c>
      <c r="E22" s="10" t="s">
        <v>306</v>
      </c>
      <c r="F22" s="8" t="s">
        <v>20</v>
      </c>
      <c r="G22" s="10" t="s">
        <v>307</v>
      </c>
      <c r="H22" s="8"/>
      <c r="I22" s="10" t="s">
        <v>308</v>
      </c>
      <c r="J22" s="8" t="s">
        <v>20</v>
      </c>
    </row>
    <row r="23" spans="1:10" x14ac:dyDescent="0.25">
      <c r="A23" s="8">
        <v>21</v>
      </c>
      <c r="B23" s="9" t="s">
        <v>3</v>
      </c>
      <c r="C23" s="8">
        <v>4</v>
      </c>
      <c r="D23" s="8" t="s">
        <v>5</v>
      </c>
      <c r="E23" s="10" t="s">
        <v>309</v>
      </c>
      <c r="F23" s="8" t="s">
        <v>20</v>
      </c>
      <c r="G23" s="10" t="s">
        <v>310</v>
      </c>
      <c r="H23" s="8" t="s">
        <v>20</v>
      </c>
      <c r="I23" s="10" t="s">
        <v>311</v>
      </c>
      <c r="J23" s="8" t="s">
        <v>20</v>
      </c>
    </row>
    <row r="24" spans="1:10" x14ac:dyDescent="0.25">
      <c r="A24" s="8">
        <v>22</v>
      </c>
      <c r="B24" s="9" t="s">
        <v>3</v>
      </c>
      <c r="C24" s="8">
        <v>5</v>
      </c>
      <c r="D24" s="8" t="s">
        <v>5</v>
      </c>
      <c r="E24" s="10" t="s">
        <v>312</v>
      </c>
      <c r="F24" s="8" t="s">
        <v>20</v>
      </c>
      <c r="G24" s="10" t="s">
        <v>313</v>
      </c>
      <c r="H24" s="8" t="s">
        <v>20</v>
      </c>
      <c r="I24" s="10" t="s">
        <v>314</v>
      </c>
      <c r="J24" s="8" t="s">
        <v>20</v>
      </c>
    </row>
    <row r="25" spans="1:10" x14ac:dyDescent="0.25">
      <c r="A25" s="8">
        <v>23</v>
      </c>
      <c r="B25" s="9" t="s">
        <v>3</v>
      </c>
      <c r="C25" s="8">
        <v>6</v>
      </c>
      <c r="D25" s="8" t="s">
        <v>5</v>
      </c>
      <c r="E25" s="10" t="s">
        <v>315</v>
      </c>
      <c r="F25" s="8" t="s">
        <v>20</v>
      </c>
      <c r="G25" s="10" t="s">
        <v>316</v>
      </c>
      <c r="H25" s="8" t="s">
        <v>20</v>
      </c>
      <c r="I25" s="10" t="s">
        <v>317</v>
      </c>
      <c r="J25" s="8" t="s">
        <v>20</v>
      </c>
    </row>
    <row r="26" spans="1:10" x14ac:dyDescent="0.25">
      <c r="A26" s="8">
        <v>24</v>
      </c>
      <c r="B26" s="9" t="s">
        <v>3</v>
      </c>
      <c r="C26" s="8">
        <v>7</v>
      </c>
      <c r="D26" s="8" t="s">
        <v>5</v>
      </c>
      <c r="E26" s="10" t="s">
        <v>318</v>
      </c>
      <c r="F26" s="8" t="s">
        <v>20</v>
      </c>
      <c r="G26" s="10" t="s">
        <v>319</v>
      </c>
      <c r="H26" s="8" t="s">
        <v>20</v>
      </c>
      <c r="I26" s="10" t="s">
        <v>323</v>
      </c>
      <c r="J26" s="8" t="s">
        <v>20</v>
      </c>
    </row>
    <row r="27" spans="1:10" x14ac:dyDescent="0.25">
      <c r="A27" s="8">
        <v>25</v>
      </c>
      <c r="B27" s="9" t="s">
        <v>3</v>
      </c>
      <c r="C27" s="8">
        <v>8</v>
      </c>
      <c r="D27" s="8" t="s">
        <v>4</v>
      </c>
      <c r="E27" s="10" t="s">
        <v>320</v>
      </c>
      <c r="F27" s="8" t="s">
        <v>20</v>
      </c>
      <c r="G27" s="10" t="s">
        <v>321</v>
      </c>
      <c r="H27" s="8" t="s">
        <v>20</v>
      </c>
      <c r="I27" s="10" t="s">
        <v>322</v>
      </c>
      <c r="J27" s="8" t="s">
        <v>20</v>
      </c>
    </row>
    <row r="28" spans="1:10" x14ac:dyDescent="0.25">
      <c r="A28" s="8">
        <v>26</v>
      </c>
      <c r="B28" s="9" t="s">
        <v>3</v>
      </c>
      <c r="C28" s="8">
        <v>9</v>
      </c>
      <c r="D28" s="8" t="s">
        <v>4</v>
      </c>
      <c r="E28" s="10" t="s">
        <v>324</v>
      </c>
      <c r="F28" s="8"/>
      <c r="G28" s="10" t="s">
        <v>325</v>
      </c>
      <c r="H28" s="8" t="s">
        <v>20</v>
      </c>
      <c r="I28" s="10" t="s">
        <v>326</v>
      </c>
      <c r="J28" s="8" t="s">
        <v>20</v>
      </c>
    </row>
    <row r="29" spans="1:10" x14ac:dyDescent="0.25">
      <c r="A29" s="8">
        <v>27</v>
      </c>
      <c r="B29" s="9" t="s">
        <v>3</v>
      </c>
      <c r="C29" s="8">
        <v>10</v>
      </c>
      <c r="D29" s="8" t="s">
        <v>4</v>
      </c>
      <c r="E29" s="10" t="s">
        <v>327</v>
      </c>
      <c r="F29" s="8" t="s">
        <v>20</v>
      </c>
      <c r="G29" s="10" t="s">
        <v>328</v>
      </c>
      <c r="H29" s="8" t="s">
        <v>20</v>
      </c>
      <c r="I29" s="10" t="s">
        <v>329</v>
      </c>
      <c r="J29" s="8"/>
    </row>
    <row r="30" spans="1:10" x14ac:dyDescent="0.25">
      <c r="A30" s="8">
        <v>28</v>
      </c>
      <c r="B30" s="9" t="s">
        <v>3</v>
      </c>
      <c r="C30" s="8">
        <v>11</v>
      </c>
      <c r="D30" s="8" t="s">
        <v>4</v>
      </c>
      <c r="E30" s="10" t="s">
        <v>330</v>
      </c>
      <c r="F30" s="8" t="s">
        <v>20</v>
      </c>
      <c r="G30" s="10" t="s">
        <v>331</v>
      </c>
      <c r="H30" s="8" t="s">
        <v>20</v>
      </c>
      <c r="I30" s="10" t="s">
        <v>332</v>
      </c>
      <c r="J30" s="8" t="s">
        <v>20</v>
      </c>
    </row>
    <row r="31" spans="1:10" x14ac:dyDescent="0.25">
      <c r="A31" s="8">
        <v>29</v>
      </c>
      <c r="B31" s="9" t="s">
        <v>3</v>
      </c>
      <c r="C31" s="8">
        <v>12</v>
      </c>
      <c r="D31" s="8" t="s">
        <v>4</v>
      </c>
      <c r="E31" s="10" t="s">
        <v>333</v>
      </c>
      <c r="F31" s="8" t="s">
        <v>20</v>
      </c>
      <c r="G31" s="10" t="s">
        <v>334</v>
      </c>
      <c r="H31" s="8" t="s">
        <v>20</v>
      </c>
      <c r="I31" s="10" t="s">
        <v>335</v>
      </c>
      <c r="J31" s="14" t="s">
        <v>20</v>
      </c>
    </row>
    <row r="32" spans="1:10" x14ac:dyDescent="0.25">
      <c r="A32" s="8">
        <v>30</v>
      </c>
      <c r="B32" s="9" t="s">
        <v>3</v>
      </c>
      <c r="C32" s="8">
        <v>13</v>
      </c>
      <c r="D32" s="8"/>
      <c r="E32" s="10"/>
      <c r="F32" s="8"/>
      <c r="G32" s="10"/>
      <c r="H32" s="8"/>
      <c r="I32" s="10"/>
      <c r="J32" s="8"/>
    </row>
    <row r="33" spans="1:10" x14ac:dyDescent="0.25">
      <c r="A33" s="8">
        <v>31</v>
      </c>
      <c r="B33" s="9" t="s">
        <v>40</v>
      </c>
      <c r="C33" s="8">
        <v>1</v>
      </c>
      <c r="D33" s="8" t="s">
        <v>4</v>
      </c>
      <c r="E33" s="10" t="s">
        <v>383</v>
      </c>
      <c r="F33" s="8"/>
      <c r="G33" s="10" t="s">
        <v>384</v>
      </c>
      <c r="H33" s="8"/>
      <c r="I33" s="10" t="s">
        <v>385</v>
      </c>
      <c r="J33" s="8" t="s">
        <v>20</v>
      </c>
    </row>
    <row r="34" spans="1:10" x14ac:dyDescent="0.25">
      <c r="A34" s="8">
        <v>32</v>
      </c>
      <c r="B34" s="9" t="s">
        <v>40</v>
      </c>
      <c r="C34" s="8">
        <v>2</v>
      </c>
      <c r="D34" s="8" t="s">
        <v>4</v>
      </c>
      <c r="E34" s="10" t="s">
        <v>386</v>
      </c>
      <c r="F34" s="8"/>
      <c r="G34" s="10" t="s">
        <v>387</v>
      </c>
      <c r="H34" s="8"/>
      <c r="I34" s="10" t="s">
        <v>388</v>
      </c>
      <c r="J34" s="8" t="s">
        <v>20</v>
      </c>
    </row>
    <row r="35" spans="1:10" x14ac:dyDescent="0.25">
      <c r="A35" s="8">
        <v>33</v>
      </c>
      <c r="B35" s="9" t="s">
        <v>40</v>
      </c>
      <c r="C35" s="8">
        <v>3</v>
      </c>
      <c r="D35" s="8" t="s">
        <v>4</v>
      </c>
      <c r="E35" s="10" t="s">
        <v>389</v>
      </c>
      <c r="F35" s="8" t="s">
        <v>20</v>
      </c>
      <c r="G35" s="10" t="s">
        <v>390</v>
      </c>
      <c r="H35" s="8" t="s">
        <v>20</v>
      </c>
      <c r="I35" s="10" t="s">
        <v>391</v>
      </c>
      <c r="J35" s="8"/>
    </row>
    <row r="36" spans="1:10" x14ac:dyDescent="0.25">
      <c r="A36" s="8">
        <v>34</v>
      </c>
      <c r="B36" s="9" t="s">
        <v>40</v>
      </c>
      <c r="C36" s="8">
        <v>4</v>
      </c>
      <c r="D36" s="8" t="s">
        <v>4</v>
      </c>
      <c r="E36" s="10" t="s">
        <v>392</v>
      </c>
      <c r="F36" s="8" t="s">
        <v>20</v>
      </c>
      <c r="G36" s="10" t="s">
        <v>393</v>
      </c>
      <c r="H36" s="8" t="s">
        <v>20</v>
      </c>
      <c r="I36" s="10" t="s">
        <v>394</v>
      </c>
      <c r="J36" s="8" t="s">
        <v>20</v>
      </c>
    </row>
    <row r="37" spans="1:10" x14ac:dyDescent="0.25">
      <c r="A37" s="8">
        <v>35</v>
      </c>
      <c r="B37" s="9" t="s">
        <v>40</v>
      </c>
      <c r="C37" s="8">
        <v>5</v>
      </c>
      <c r="D37" s="8" t="s">
        <v>4</v>
      </c>
      <c r="E37" s="10" t="s">
        <v>395</v>
      </c>
      <c r="F37" s="8" t="s">
        <v>20</v>
      </c>
      <c r="G37" s="10" t="s">
        <v>396</v>
      </c>
      <c r="H37" s="8" t="s">
        <v>20</v>
      </c>
      <c r="I37" s="10" t="s">
        <v>397</v>
      </c>
      <c r="J37" s="8" t="s">
        <v>20</v>
      </c>
    </row>
    <row r="38" spans="1:10" x14ac:dyDescent="0.25">
      <c r="A38" s="8">
        <v>36</v>
      </c>
      <c r="B38" s="9" t="s">
        <v>40</v>
      </c>
      <c r="C38" s="8">
        <v>6</v>
      </c>
      <c r="D38" s="8" t="s">
        <v>5</v>
      </c>
      <c r="E38" s="10" t="s">
        <v>398</v>
      </c>
      <c r="F38" s="8"/>
      <c r="G38" s="10" t="s">
        <v>399</v>
      </c>
      <c r="H38" s="8" t="s">
        <v>20</v>
      </c>
      <c r="I38" s="10" t="s">
        <v>400</v>
      </c>
      <c r="J38" s="8"/>
    </row>
    <row r="39" spans="1:10" x14ac:dyDescent="0.25">
      <c r="A39" s="8">
        <v>37</v>
      </c>
      <c r="B39" s="9" t="s">
        <v>40</v>
      </c>
      <c r="C39" s="8">
        <v>7</v>
      </c>
      <c r="D39" s="8" t="s">
        <v>5</v>
      </c>
      <c r="E39" s="10" t="s">
        <v>401</v>
      </c>
      <c r="F39" s="8"/>
      <c r="G39" s="10" t="s">
        <v>402</v>
      </c>
      <c r="H39" s="8" t="s">
        <v>20</v>
      </c>
      <c r="I39" s="10" t="s">
        <v>403</v>
      </c>
      <c r="J39" s="8"/>
    </row>
    <row r="40" spans="1:10" x14ac:dyDescent="0.25">
      <c r="A40" s="8">
        <v>38</v>
      </c>
      <c r="B40" s="9" t="s">
        <v>40</v>
      </c>
      <c r="C40" s="8">
        <v>8</v>
      </c>
      <c r="D40" s="8" t="s">
        <v>5</v>
      </c>
      <c r="E40" s="10" t="s">
        <v>404</v>
      </c>
      <c r="F40" s="8" t="s">
        <v>20</v>
      </c>
      <c r="G40" s="10" t="s">
        <v>405</v>
      </c>
      <c r="H40" s="8"/>
      <c r="I40" s="10" t="s">
        <v>406</v>
      </c>
      <c r="J40" s="8" t="s">
        <v>20</v>
      </c>
    </row>
    <row r="41" spans="1:10" x14ac:dyDescent="0.25">
      <c r="A41" s="8">
        <v>39</v>
      </c>
      <c r="B41" s="9" t="s">
        <v>40</v>
      </c>
      <c r="C41" s="8">
        <v>9</v>
      </c>
      <c r="D41" s="8" t="s">
        <v>5</v>
      </c>
      <c r="E41" s="10" t="s">
        <v>407</v>
      </c>
      <c r="F41" s="8"/>
      <c r="G41" s="10" t="s">
        <v>408</v>
      </c>
      <c r="H41" s="8" t="s">
        <v>20</v>
      </c>
      <c r="I41" s="10" t="s">
        <v>409</v>
      </c>
      <c r="J41" s="8"/>
    </row>
    <row r="42" spans="1:10" x14ac:dyDescent="0.25">
      <c r="A42" s="8">
        <v>40</v>
      </c>
      <c r="B42" s="9" t="s">
        <v>40</v>
      </c>
      <c r="C42" s="8">
        <v>10</v>
      </c>
      <c r="D42" s="8"/>
      <c r="E42" s="10"/>
      <c r="F42" s="8"/>
      <c r="G42" s="10"/>
      <c r="H42" s="8"/>
      <c r="I42" s="10"/>
      <c r="J42" s="8"/>
    </row>
    <row r="43" spans="1:10" x14ac:dyDescent="0.25">
      <c r="A43" s="8">
        <v>41</v>
      </c>
      <c r="B43" s="9" t="s">
        <v>41</v>
      </c>
      <c r="C43" s="8">
        <v>1</v>
      </c>
      <c r="D43" s="8" t="s">
        <v>5</v>
      </c>
      <c r="E43" s="10" t="s">
        <v>365</v>
      </c>
      <c r="F43" s="8" t="s">
        <v>20</v>
      </c>
      <c r="G43" s="10" t="s">
        <v>366</v>
      </c>
      <c r="H43" s="8" t="s">
        <v>20</v>
      </c>
      <c r="I43" s="10" t="s">
        <v>504</v>
      </c>
      <c r="J43" s="8"/>
    </row>
    <row r="44" spans="1:10" x14ac:dyDescent="0.25">
      <c r="A44" s="8">
        <v>42</v>
      </c>
      <c r="B44" s="9" t="s">
        <v>41</v>
      </c>
      <c r="C44" s="8">
        <v>2</v>
      </c>
      <c r="D44" s="8" t="s">
        <v>5</v>
      </c>
      <c r="E44" s="10" t="s">
        <v>368</v>
      </c>
      <c r="F44" s="8" t="s">
        <v>20</v>
      </c>
      <c r="G44" s="10" t="s">
        <v>369</v>
      </c>
      <c r="H44" s="8"/>
      <c r="I44" s="10" t="s">
        <v>370</v>
      </c>
      <c r="J44" s="8" t="s">
        <v>20</v>
      </c>
    </row>
    <row r="45" spans="1:10" x14ac:dyDescent="0.25">
      <c r="A45" s="8">
        <v>43</v>
      </c>
      <c r="B45" s="9" t="s">
        <v>41</v>
      </c>
      <c r="C45" s="8">
        <v>3</v>
      </c>
      <c r="D45" s="8" t="s">
        <v>5</v>
      </c>
      <c r="E45" s="10" t="s">
        <v>371</v>
      </c>
      <c r="F45" s="8"/>
      <c r="G45" s="10" t="s">
        <v>372</v>
      </c>
      <c r="H45" s="8" t="s">
        <v>20</v>
      </c>
      <c r="I45" s="9" t="s">
        <v>373</v>
      </c>
      <c r="J45" s="8"/>
    </row>
    <row r="46" spans="1:10" x14ac:dyDescent="0.25">
      <c r="A46" s="8">
        <v>44</v>
      </c>
      <c r="B46" s="9" t="s">
        <v>41</v>
      </c>
      <c r="C46" s="14">
        <v>4</v>
      </c>
      <c r="D46" s="8" t="s">
        <v>5</v>
      </c>
      <c r="E46" s="10" t="s">
        <v>374</v>
      </c>
      <c r="F46" s="8" t="s">
        <v>20</v>
      </c>
      <c r="G46" s="10" t="s">
        <v>375</v>
      </c>
      <c r="H46" s="8" t="s">
        <v>20</v>
      </c>
      <c r="I46" s="9" t="s">
        <v>376</v>
      </c>
      <c r="J46" s="8" t="s">
        <v>20</v>
      </c>
    </row>
    <row r="47" spans="1:10" x14ac:dyDescent="0.25">
      <c r="A47" s="8">
        <v>45</v>
      </c>
      <c r="B47" s="9" t="s">
        <v>41</v>
      </c>
      <c r="C47" s="14">
        <v>5</v>
      </c>
      <c r="D47" s="8" t="s">
        <v>5</v>
      </c>
      <c r="E47" s="10" t="s">
        <v>377</v>
      </c>
      <c r="F47" s="8" t="s">
        <v>20</v>
      </c>
      <c r="G47" s="10" t="s">
        <v>378</v>
      </c>
      <c r="H47" s="8" t="s">
        <v>20</v>
      </c>
      <c r="I47" s="10" t="s">
        <v>379</v>
      </c>
      <c r="J47" s="8" t="s">
        <v>20</v>
      </c>
    </row>
    <row r="48" spans="1:10" x14ac:dyDescent="0.25">
      <c r="A48" s="8">
        <v>46</v>
      </c>
      <c r="B48" s="9" t="s">
        <v>41</v>
      </c>
      <c r="C48" s="14">
        <v>6</v>
      </c>
      <c r="D48" s="8" t="s">
        <v>5</v>
      </c>
      <c r="E48" s="10" t="s">
        <v>380</v>
      </c>
      <c r="F48" s="8" t="s">
        <v>20</v>
      </c>
      <c r="G48" s="10" t="s">
        <v>381</v>
      </c>
      <c r="H48" s="8" t="s">
        <v>20</v>
      </c>
      <c r="I48" s="10" t="s">
        <v>382</v>
      </c>
      <c r="J48" s="8" t="s">
        <v>20</v>
      </c>
    </row>
    <row r="49" spans="1:10" x14ac:dyDescent="0.25">
      <c r="A49" s="8">
        <v>47</v>
      </c>
      <c r="B49" s="9" t="s">
        <v>41</v>
      </c>
      <c r="C49" s="14">
        <v>7</v>
      </c>
      <c r="D49" s="8" t="s">
        <v>4</v>
      </c>
      <c r="E49" s="10" t="s">
        <v>176</v>
      </c>
      <c r="F49" s="8" t="s">
        <v>20</v>
      </c>
      <c r="G49" s="10" t="s">
        <v>177</v>
      </c>
      <c r="H49" s="8" t="s">
        <v>20</v>
      </c>
      <c r="I49" s="10" t="s">
        <v>178</v>
      </c>
      <c r="J49" s="8"/>
    </row>
    <row r="50" spans="1:10" x14ac:dyDescent="0.25">
      <c r="A50" s="8">
        <v>48</v>
      </c>
      <c r="B50" s="9" t="s">
        <v>41</v>
      </c>
      <c r="C50" s="14">
        <v>8</v>
      </c>
      <c r="D50" s="8" t="s">
        <v>4</v>
      </c>
      <c r="E50" s="10" t="s">
        <v>179</v>
      </c>
      <c r="F50" s="8" t="s">
        <v>20</v>
      </c>
      <c r="G50" s="10" t="s">
        <v>180</v>
      </c>
      <c r="H50" s="8"/>
      <c r="I50" s="10" t="s">
        <v>181</v>
      </c>
      <c r="J50" s="8"/>
    </row>
    <row r="51" spans="1:10" x14ac:dyDescent="0.25">
      <c r="A51" s="8">
        <v>49</v>
      </c>
      <c r="B51" s="9" t="s">
        <v>41</v>
      </c>
      <c r="C51" s="8">
        <v>9</v>
      </c>
      <c r="D51" s="8" t="s">
        <v>4</v>
      </c>
      <c r="E51" s="10" t="s">
        <v>182</v>
      </c>
      <c r="F51" s="8" t="s">
        <v>20</v>
      </c>
      <c r="G51" s="10" t="s">
        <v>183</v>
      </c>
      <c r="H51" s="8" t="s">
        <v>20</v>
      </c>
      <c r="I51" s="10" t="s">
        <v>184</v>
      </c>
      <c r="J51" s="8" t="s">
        <v>20</v>
      </c>
    </row>
    <row r="52" spans="1:10" x14ac:dyDescent="0.25">
      <c r="A52" s="8">
        <v>50</v>
      </c>
      <c r="B52" s="9" t="s">
        <v>41</v>
      </c>
      <c r="C52" s="8">
        <v>10</v>
      </c>
      <c r="D52" s="8" t="s">
        <v>4</v>
      </c>
      <c r="E52" s="10" t="s">
        <v>185</v>
      </c>
      <c r="F52" s="8"/>
      <c r="G52" s="10" t="s">
        <v>186</v>
      </c>
      <c r="H52" s="8" t="s">
        <v>20</v>
      </c>
      <c r="I52" s="10" t="s">
        <v>187</v>
      </c>
      <c r="J52" s="8" t="s">
        <v>20</v>
      </c>
    </row>
    <row r="53" spans="1:10" x14ac:dyDescent="0.25">
      <c r="A53" s="8">
        <v>51</v>
      </c>
      <c r="B53" s="9" t="s">
        <v>25</v>
      </c>
      <c r="C53" s="8">
        <v>1</v>
      </c>
      <c r="D53" s="8" t="s">
        <v>4</v>
      </c>
      <c r="E53" s="10" t="s">
        <v>188</v>
      </c>
      <c r="F53" s="8"/>
      <c r="G53" s="10" t="s">
        <v>189</v>
      </c>
      <c r="H53" s="8" t="s">
        <v>20</v>
      </c>
      <c r="I53" s="10" t="s">
        <v>190</v>
      </c>
      <c r="J53" s="8"/>
    </row>
    <row r="54" spans="1:10" x14ac:dyDescent="0.25">
      <c r="A54" s="8">
        <v>52</v>
      </c>
      <c r="B54" s="9" t="s">
        <v>25</v>
      </c>
      <c r="C54" s="8">
        <v>2</v>
      </c>
      <c r="D54" s="8" t="s">
        <v>4</v>
      </c>
      <c r="E54" s="10" t="s">
        <v>191</v>
      </c>
      <c r="F54" s="8" t="s">
        <v>20</v>
      </c>
      <c r="G54" s="10" t="s">
        <v>192</v>
      </c>
      <c r="H54" s="8" t="s">
        <v>20</v>
      </c>
      <c r="I54" s="10" t="s">
        <v>193</v>
      </c>
      <c r="J54" s="8" t="s">
        <v>20</v>
      </c>
    </row>
    <row r="55" spans="1:10" x14ac:dyDescent="0.25">
      <c r="A55" s="8">
        <v>53</v>
      </c>
      <c r="B55" s="9" t="s">
        <v>25</v>
      </c>
      <c r="C55" s="8">
        <v>3</v>
      </c>
      <c r="D55" s="8" t="s">
        <v>4</v>
      </c>
      <c r="E55" s="10" t="s">
        <v>194</v>
      </c>
      <c r="F55" s="8"/>
      <c r="G55" s="10" t="s">
        <v>195</v>
      </c>
      <c r="H55" s="8" t="s">
        <v>20</v>
      </c>
      <c r="I55" s="10" t="s">
        <v>196</v>
      </c>
      <c r="J55" s="8"/>
    </row>
    <row r="56" spans="1:10" x14ac:dyDescent="0.25">
      <c r="A56" s="8">
        <v>54</v>
      </c>
      <c r="B56" s="9" t="s">
        <v>25</v>
      </c>
      <c r="C56" s="8">
        <v>4</v>
      </c>
      <c r="D56" s="8" t="s">
        <v>4</v>
      </c>
      <c r="E56" s="10" t="s">
        <v>197</v>
      </c>
      <c r="F56" s="8"/>
      <c r="G56" s="10" t="s">
        <v>198</v>
      </c>
      <c r="H56" s="8" t="s">
        <v>20</v>
      </c>
      <c r="I56" s="10" t="s">
        <v>199</v>
      </c>
      <c r="J56" s="8" t="s">
        <v>20</v>
      </c>
    </row>
    <row r="57" spans="1:10" x14ac:dyDescent="0.25">
      <c r="A57" s="8">
        <v>55</v>
      </c>
      <c r="B57" s="9" t="s">
        <v>25</v>
      </c>
      <c r="C57" s="8">
        <v>5</v>
      </c>
      <c r="D57" s="8" t="s">
        <v>4</v>
      </c>
      <c r="E57" s="10" t="s">
        <v>200</v>
      </c>
      <c r="F57" s="8"/>
      <c r="G57" s="10" t="s">
        <v>201</v>
      </c>
      <c r="H57" s="8" t="s">
        <v>20</v>
      </c>
      <c r="I57" s="10" t="s">
        <v>202</v>
      </c>
      <c r="J57" s="8" t="s">
        <v>20</v>
      </c>
    </row>
    <row r="58" spans="1:10" x14ac:dyDescent="0.25">
      <c r="A58" s="8">
        <v>56</v>
      </c>
      <c r="B58" s="31" t="s">
        <v>500</v>
      </c>
      <c r="C58" s="8">
        <v>6</v>
      </c>
      <c r="D58" s="8" t="s">
        <v>5</v>
      </c>
      <c r="E58" s="10" t="s">
        <v>452</v>
      </c>
      <c r="F58" s="8"/>
      <c r="G58" s="10" t="s">
        <v>453</v>
      </c>
      <c r="H58" s="8"/>
      <c r="I58" s="10" t="s">
        <v>454</v>
      </c>
      <c r="J58" s="8"/>
    </row>
    <row r="59" spans="1:10" x14ac:dyDescent="0.25">
      <c r="A59" s="8">
        <v>57</v>
      </c>
      <c r="B59" s="9" t="s">
        <v>25</v>
      </c>
      <c r="C59" s="8">
        <v>7</v>
      </c>
      <c r="D59" s="8" t="s">
        <v>5</v>
      </c>
      <c r="E59" s="10" t="s">
        <v>455</v>
      </c>
      <c r="F59" s="8"/>
      <c r="G59" s="10"/>
      <c r="H59" s="8"/>
      <c r="I59" s="10"/>
      <c r="J59" s="8"/>
    </row>
    <row r="60" spans="1:10" x14ac:dyDescent="0.25">
      <c r="A60" s="8">
        <v>58</v>
      </c>
      <c r="B60" s="9" t="s">
        <v>25</v>
      </c>
      <c r="C60" s="8">
        <v>8</v>
      </c>
      <c r="D60" s="8"/>
      <c r="E60" s="10"/>
      <c r="F60" s="8"/>
      <c r="G60" s="10"/>
      <c r="H60" s="8"/>
      <c r="I60" s="10"/>
      <c r="J60" s="8"/>
    </row>
    <row r="61" spans="1:10" x14ac:dyDescent="0.25">
      <c r="A61" s="8">
        <v>59</v>
      </c>
      <c r="B61" s="9" t="s">
        <v>35</v>
      </c>
      <c r="C61" s="8">
        <v>1</v>
      </c>
      <c r="D61" s="8" t="s">
        <v>5</v>
      </c>
      <c r="E61" s="10" t="s">
        <v>218</v>
      </c>
      <c r="F61" s="8"/>
      <c r="G61" s="10" t="s">
        <v>219</v>
      </c>
      <c r="H61" s="8"/>
      <c r="I61" s="10" t="s">
        <v>220</v>
      </c>
      <c r="J61" s="8" t="s">
        <v>20</v>
      </c>
    </row>
    <row r="62" spans="1:10" x14ac:dyDescent="0.25">
      <c r="A62" s="8">
        <v>60</v>
      </c>
      <c r="B62" s="9" t="s">
        <v>35</v>
      </c>
      <c r="C62" s="8">
        <v>2</v>
      </c>
      <c r="D62" s="8" t="s">
        <v>5</v>
      </c>
      <c r="E62" s="10" t="s">
        <v>221</v>
      </c>
      <c r="F62" s="8"/>
      <c r="G62" s="10" t="s">
        <v>222</v>
      </c>
      <c r="H62" s="8"/>
      <c r="I62" s="10" t="s">
        <v>223</v>
      </c>
      <c r="J62" s="8" t="s">
        <v>20</v>
      </c>
    </row>
    <row r="63" spans="1:10" x14ac:dyDescent="0.25">
      <c r="A63" s="8">
        <v>61</v>
      </c>
      <c r="B63" s="9" t="s">
        <v>35</v>
      </c>
      <c r="C63" s="8">
        <v>3</v>
      </c>
      <c r="D63" s="8" t="s">
        <v>5</v>
      </c>
      <c r="E63" s="10" t="s">
        <v>224</v>
      </c>
      <c r="F63" s="8" t="s">
        <v>20</v>
      </c>
      <c r="G63" s="10" t="s">
        <v>225</v>
      </c>
      <c r="H63" s="8" t="s">
        <v>20</v>
      </c>
      <c r="I63" s="9" t="s">
        <v>497</v>
      </c>
      <c r="J63" s="8" t="s">
        <v>20</v>
      </c>
    </row>
    <row r="64" spans="1:10" x14ac:dyDescent="0.25">
      <c r="A64" s="8">
        <v>62</v>
      </c>
      <c r="B64" s="9" t="s">
        <v>35</v>
      </c>
      <c r="C64" s="8">
        <v>4</v>
      </c>
      <c r="D64" s="8" t="s">
        <v>5</v>
      </c>
      <c r="E64" s="12" t="s">
        <v>226</v>
      </c>
      <c r="F64" s="24" t="s">
        <v>20</v>
      </c>
      <c r="G64" s="12" t="s">
        <v>227</v>
      </c>
      <c r="H64" s="24" t="s">
        <v>20</v>
      </c>
      <c r="I64" s="12" t="s">
        <v>228</v>
      </c>
      <c r="J64" s="8" t="s">
        <v>20</v>
      </c>
    </row>
    <row r="65" spans="1:10" x14ac:dyDescent="0.25">
      <c r="A65" s="8">
        <v>63</v>
      </c>
      <c r="B65" s="9" t="s">
        <v>35</v>
      </c>
      <c r="C65" s="8">
        <v>5</v>
      </c>
      <c r="D65" s="8" t="s">
        <v>4</v>
      </c>
      <c r="E65" s="12" t="s">
        <v>229</v>
      </c>
      <c r="F65" s="24"/>
      <c r="G65" s="12" t="s">
        <v>230</v>
      </c>
      <c r="H65" s="24" t="s">
        <v>20</v>
      </c>
      <c r="I65" s="12" t="s">
        <v>231</v>
      </c>
      <c r="J65" s="8"/>
    </row>
    <row r="66" spans="1:10" x14ac:dyDescent="0.25">
      <c r="A66" s="8">
        <v>64</v>
      </c>
      <c r="B66" s="9" t="s">
        <v>35</v>
      </c>
      <c r="C66" s="8">
        <v>6</v>
      </c>
      <c r="D66" s="8" t="s">
        <v>4</v>
      </c>
      <c r="E66" s="12" t="s">
        <v>232</v>
      </c>
      <c r="F66" s="24"/>
      <c r="G66" s="12" t="s">
        <v>233</v>
      </c>
      <c r="H66" s="24"/>
      <c r="I66" s="12" t="s">
        <v>498</v>
      </c>
      <c r="J66" s="8" t="s">
        <v>20</v>
      </c>
    </row>
    <row r="67" spans="1:10" x14ac:dyDescent="0.25">
      <c r="A67" s="8">
        <v>65</v>
      </c>
      <c r="B67" s="9" t="s">
        <v>29</v>
      </c>
      <c r="C67" s="8">
        <v>1</v>
      </c>
      <c r="D67" s="8" t="s">
        <v>5</v>
      </c>
      <c r="E67" s="12" t="s">
        <v>135</v>
      </c>
      <c r="F67" s="24"/>
      <c r="G67" s="12" t="s">
        <v>136</v>
      </c>
      <c r="H67" s="24" t="s">
        <v>20</v>
      </c>
      <c r="I67" s="12" t="s">
        <v>137</v>
      </c>
      <c r="J67" s="8"/>
    </row>
    <row r="68" spans="1:10" x14ac:dyDescent="0.25">
      <c r="A68" s="8">
        <v>66</v>
      </c>
      <c r="B68" s="9" t="s">
        <v>29</v>
      </c>
      <c r="C68" s="8">
        <v>2</v>
      </c>
      <c r="D68" s="8" t="s">
        <v>5</v>
      </c>
      <c r="E68" s="12" t="s">
        <v>138</v>
      </c>
      <c r="F68" s="24" t="s">
        <v>20</v>
      </c>
      <c r="G68" s="12" t="s">
        <v>139</v>
      </c>
      <c r="H68" s="24"/>
      <c r="I68" s="12" t="s">
        <v>140</v>
      </c>
      <c r="J68" s="24"/>
    </row>
    <row r="69" spans="1:10" x14ac:dyDescent="0.25">
      <c r="A69" s="8">
        <v>67</v>
      </c>
      <c r="B69" s="9" t="s">
        <v>29</v>
      </c>
      <c r="C69" s="8">
        <v>3</v>
      </c>
      <c r="D69" s="8" t="s">
        <v>5</v>
      </c>
      <c r="E69" s="12" t="s">
        <v>31</v>
      </c>
      <c r="F69" s="24"/>
      <c r="G69" s="12" t="s">
        <v>141</v>
      </c>
      <c r="H69" s="24" t="s">
        <v>20</v>
      </c>
      <c r="I69" s="12" t="s">
        <v>142</v>
      </c>
      <c r="J69" s="8"/>
    </row>
    <row r="70" spans="1:10" x14ac:dyDescent="0.25">
      <c r="A70" s="8">
        <v>68</v>
      </c>
      <c r="B70" s="9" t="s">
        <v>29</v>
      </c>
      <c r="C70" s="8">
        <v>4</v>
      </c>
      <c r="D70" s="8" t="s">
        <v>5</v>
      </c>
      <c r="E70" s="12" t="s">
        <v>143</v>
      </c>
      <c r="F70" s="24"/>
      <c r="G70" s="12" t="s">
        <v>144</v>
      </c>
      <c r="H70" s="24" t="s">
        <v>20</v>
      </c>
      <c r="I70" s="11" t="s">
        <v>145</v>
      </c>
      <c r="J70" s="8"/>
    </row>
    <row r="71" spans="1:10" x14ac:dyDescent="0.25">
      <c r="A71" s="8">
        <v>69</v>
      </c>
      <c r="B71" s="9" t="s">
        <v>29</v>
      </c>
      <c r="C71" s="8">
        <v>5</v>
      </c>
      <c r="D71" s="8" t="s">
        <v>5</v>
      </c>
      <c r="E71" s="12" t="s">
        <v>146</v>
      </c>
      <c r="F71" s="24"/>
      <c r="G71" s="12" t="s">
        <v>147</v>
      </c>
      <c r="H71" s="24" t="s">
        <v>20</v>
      </c>
      <c r="I71" s="12" t="s">
        <v>148</v>
      </c>
      <c r="J71" s="8" t="s">
        <v>20</v>
      </c>
    </row>
    <row r="72" spans="1:10" x14ac:dyDescent="0.25">
      <c r="A72" s="8">
        <v>70</v>
      </c>
      <c r="B72" s="9" t="s">
        <v>29</v>
      </c>
      <c r="C72" s="8">
        <v>6</v>
      </c>
      <c r="D72" s="8" t="s">
        <v>5</v>
      </c>
      <c r="E72" s="12" t="s">
        <v>149</v>
      </c>
      <c r="F72" s="24" t="s">
        <v>20</v>
      </c>
      <c r="G72" s="12" t="s">
        <v>150</v>
      </c>
      <c r="H72" s="24" t="s">
        <v>20</v>
      </c>
      <c r="I72" s="12" t="s">
        <v>151</v>
      </c>
      <c r="J72" s="8" t="s">
        <v>20</v>
      </c>
    </row>
    <row r="73" spans="1:10" x14ac:dyDescent="0.25">
      <c r="A73" s="8">
        <v>71</v>
      </c>
      <c r="B73" s="9" t="s">
        <v>29</v>
      </c>
      <c r="C73" s="8">
        <v>7</v>
      </c>
      <c r="D73" s="8" t="s">
        <v>5</v>
      </c>
      <c r="E73" s="12" t="s">
        <v>152</v>
      </c>
      <c r="F73" s="24"/>
      <c r="G73" s="12" t="s">
        <v>153</v>
      </c>
      <c r="H73" s="24" t="s">
        <v>20</v>
      </c>
      <c r="I73" s="12" t="s">
        <v>154</v>
      </c>
      <c r="J73" s="8"/>
    </row>
    <row r="74" spans="1:10" x14ac:dyDescent="0.25">
      <c r="A74" s="8">
        <v>72</v>
      </c>
      <c r="B74" s="9" t="s">
        <v>29</v>
      </c>
      <c r="C74" s="8">
        <v>8</v>
      </c>
      <c r="D74" s="8" t="s">
        <v>5</v>
      </c>
      <c r="E74" s="12" t="s">
        <v>155</v>
      </c>
      <c r="F74" s="24" t="s">
        <v>20</v>
      </c>
      <c r="G74" s="12" t="s">
        <v>156</v>
      </c>
      <c r="H74" s="24" t="s">
        <v>20</v>
      </c>
      <c r="I74" s="12" t="s">
        <v>157</v>
      </c>
      <c r="J74" s="8" t="s">
        <v>20</v>
      </c>
    </row>
    <row r="75" spans="1:10" x14ac:dyDescent="0.25">
      <c r="A75" s="8">
        <v>73</v>
      </c>
      <c r="B75" s="9" t="s">
        <v>29</v>
      </c>
      <c r="C75" s="8">
        <v>9</v>
      </c>
      <c r="D75" s="8" t="s">
        <v>5</v>
      </c>
      <c r="E75" s="12" t="s">
        <v>158</v>
      </c>
      <c r="F75" s="24" t="s">
        <v>20</v>
      </c>
      <c r="G75" s="12" t="s">
        <v>159</v>
      </c>
      <c r="H75" s="24" t="s">
        <v>20</v>
      </c>
      <c r="I75" s="12" t="s">
        <v>160</v>
      </c>
      <c r="J75" s="8" t="s">
        <v>20</v>
      </c>
    </row>
    <row r="76" spans="1:10" x14ac:dyDescent="0.25">
      <c r="A76" s="8">
        <v>74</v>
      </c>
      <c r="B76" s="9" t="s">
        <v>29</v>
      </c>
      <c r="C76" s="8">
        <v>10</v>
      </c>
      <c r="D76" s="8" t="s">
        <v>5</v>
      </c>
      <c r="E76" s="4" t="s">
        <v>161</v>
      </c>
      <c r="G76" s="12" t="s">
        <v>162</v>
      </c>
      <c r="H76" s="25"/>
      <c r="I76" s="17" t="s">
        <v>163</v>
      </c>
      <c r="J76" s="8" t="s">
        <v>20</v>
      </c>
    </row>
    <row r="77" spans="1:10" x14ac:dyDescent="0.25">
      <c r="A77" s="8">
        <v>75</v>
      </c>
      <c r="B77" s="9" t="s">
        <v>29</v>
      </c>
      <c r="C77" s="8">
        <v>11</v>
      </c>
      <c r="D77" s="8" t="s">
        <v>4</v>
      </c>
      <c r="E77" s="12" t="s">
        <v>164</v>
      </c>
      <c r="F77" s="24"/>
      <c r="G77" s="12" t="s">
        <v>165</v>
      </c>
      <c r="H77" s="24"/>
      <c r="I77" s="12" t="s">
        <v>166</v>
      </c>
      <c r="J77" s="8" t="s">
        <v>20</v>
      </c>
    </row>
    <row r="78" spans="1:10" x14ac:dyDescent="0.25">
      <c r="A78" s="8">
        <v>76</v>
      </c>
      <c r="B78" s="9" t="s">
        <v>29</v>
      </c>
      <c r="C78" s="8">
        <v>12</v>
      </c>
      <c r="D78" s="8" t="s">
        <v>4</v>
      </c>
      <c r="E78" s="10" t="s">
        <v>167</v>
      </c>
      <c r="F78" s="8" t="s">
        <v>20</v>
      </c>
      <c r="G78" s="10" t="s">
        <v>168</v>
      </c>
      <c r="H78" s="8"/>
      <c r="I78" s="9" t="s">
        <v>169</v>
      </c>
      <c r="J78" s="8"/>
    </row>
    <row r="79" spans="1:10" x14ac:dyDescent="0.25">
      <c r="A79" s="8">
        <v>77</v>
      </c>
      <c r="B79" s="9" t="s">
        <v>29</v>
      </c>
      <c r="C79" s="8">
        <v>13</v>
      </c>
      <c r="D79" s="8" t="s">
        <v>4</v>
      </c>
      <c r="E79" s="10" t="s">
        <v>170</v>
      </c>
      <c r="F79" s="8" t="s">
        <v>20</v>
      </c>
      <c r="G79" s="10" t="s">
        <v>171</v>
      </c>
      <c r="H79" s="8"/>
      <c r="I79" s="9" t="s">
        <v>172</v>
      </c>
      <c r="J79" s="8" t="s">
        <v>20</v>
      </c>
    </row>
    <row r="80" spans="1:10" x14ac:dyDescent="0.25">
      <c r="A80" s="8">
        <v>78</v>
      </c>
      <c r="B80" s="9" t="s">
        <v>29</v>
      </c>
      <c r="C80" s="8">
        <v>14</v>
      </c>
      <c r="D80" s="8" t="s">
        <v>4</v>
      </c>
      <c r="E80" s="10" t="s">
        <v>173</v>
      </c>
      <c r="F80" s="8"/>
      <c r="G80" s="10" t="s">
        <v>174</v>
      </c>
      <c r="H80" s="8" t="s">
        <v>20</v>
      </c>
      <c r="I80" s="9" t="s">
        <v>175</v>
      </c>
      <c r="J80" s="8" t="s">
        <v>20</v>
      </c>
    </row>
    <row r="81" spans="1:10" x14ac:dyDescent="0.25">
      <c r="A81" s="8">
        <v>79</v>
      </c>
      <c r="B81" s="9" t="s">
        <v>21</v>
      </c>
      <c r="C81" s="8">
        <v>1</v>
      </c>
      <c r="D81" s="8" t="s">
        <v>4</v>
      </c>
      <c r="E81" s="10" t="s">
        <v>101</v>
      </c>
      <c r="F81" s="8"/>
      <c r="G81" s="10" t="s">
        <v>102</v>
      </c>
      <c r="H81" s="8" t="s">
        <v>20</v>
      </c>
      <c r="I81" s="9" t="s">
        <v>103</v>
      </c>
      <c r="J81" s="8"/>
    </row>
    <row r="82" spans="1:10" x14ac:dyDescent="0.25">
      <c r="A82" s="8">
        <v>80</v>
      </c>
      <c r="B82" s="9" t="s">
        <v>21</v>
      </c>
      <c r="C82" s="8">
        <v>2</v>
      </c>
      <c r="D82" s="8" t="s">
        <v>5</v>
      </c>
      <c r="E82" s="10" t="s">
        <v>276</v>
      </c>
      <c r="F82" s="8"/>
      <c r="G82" s="10" t="s">
        <v>277</v>
      </c>
      <c r="H82" s="8" t="s">
        <v>20</v>
      </c>
      <c r="I82" s="9" t="s">
        <v>278</v>
      </c>
      <c r="J82" s="8"/>
    </row>
    <row r="83" spans="1:10" x14ac:dyDescent="0.25">
      <c r="A83" s="8">
        <v>81</v>
      </c>
      <c r="B83" s="9" t="s">
        <v>21</v>
      </c>
      <c r="C83" s="8">
        <v>3</v>
      </c>
      <c r="D83" s="8" t="s">
        <v>5</v>
      </c>
      <c r="E83" s="10" t="s">
        <v>279</v>
      </c>
      <c r="F83" s="8"/>
      <c r="G83" s="10" t="s">
        <v>280</v>
      </c>
      <c r="H83" s="8" t="s">
        <v>20</v>
      </c>
      <c r="I83" s="9" t="s">
        <v>281</v>
      </c>
      <c r="J83" s="8"/>
    </row>
    <row r="84" spans="1:10" x14ac:dyDescent="0.25">
      <c r="A84" s="8">
        <v>82</v>
      </c>
      <c r="B84" s="9" t="s">
        <v>21</v>
      </c>
      <c r="C84" s="8">
        <v>4</v>
      </c>
      <c r="D84" s="8" t="s">
        <v>5</v>
      </c>
      <c r="E84" s="10" t="s">
        <v>282</v>
      </c>
      <c r="F84" s="8" t="s">
        <v>20</v>
      </c>
      <c r="G84" s="10" t="s">
        <v>283</v>
      </c>
      <c r="H84" s="8" t="s">
        <v>20</v>
      </c>
      <c r="I84" s="9" t="s">
        <v>284</v>
      </c>
      <c r="J84" s="8"/>
    </row>
    <row r="85" spans="1:10" x14ac:dyDescent="0.25">
      <c r="A85" s="8">
        <v>83</v>
      </c>
      <c r="B85" s="9" t="s">
        <v>21</v>
      </c>
      <c r="C85" s="8">
        <v>5</v>
      </c>
      <c r="D85" s="8" t="s">
        <v>4</v>
      </c>
      <c r="E85" s="10" t="s">
        <v>285</v>
      </c>
      <c r="F85" s="8" t="s">
        <v>20</v>
      </c>
      <c r="G85" s="10" t="s">
        <v>286</v>
      </c>
      <c r="H85" s="8" t="s">
        <v>20</v>
      </c>
      <c r="I85" s="9" t="s">
        <v>287</v>
      </c>
      <c r="J85" s="8" t="s">
        <v>20</v>
      </c>
    </row>
    <row r="86" spans="1:10" x14ac:dyDescent="0.25">
      <c r="A86" s="8">
        <v>84</v>
      </c>
      <c r="B86" s="9" t="s">
        <v>21</v>
      </c>
      <c r="C86" s="8">
        <v>6</v>
      </c>
      <c r="D86" s="8" t="s">
        <v>4</v>
      </c>
      <c r="E86" s="10" t="s">
        <v>288</v>
      </c>
      <c r="F86" s="8"/>
      <c r="G86" s="10" t="s">
        <v>289</v>
      </c>
      <c r="H86" s="8" t="s">
        <v>20</v>
      </c>
      <c r="I86" s="9" t="s">
        <v>290</v>
      </c>
      <c r="J86" s="8" t="s">
        <v>20</v>
      </c>
    </row>
    <row r="87" spans="1:10" x14ac:dyDescent="0.25">
      <c r="A87" s="8">
        <v>85</v>
      </c>
      <c r="B87" s="9" t="s">
        <v>7</v>
      </c>
      <c r="C87" s="8">
        <v>1</v>
      </c>
      <c r="D87" s="8" t="s">
        <v>5</v>
      </c>
      <c r="E87" s="10" t="s">
        <v>246</v>
      </c>
      <c r="F87" s="8" t="s">
        <v>20</v>
      </c>
      <c r="G87" s="10" t="s">
        <v>247</v>
      </c>
      <c r="H87" s="8"/>
      <c r="I87" s="9" t="s">
        <v>248</v>
      </c>
      <c r="J87" s="8"/>
    </row>
    <row r="88" spans="1:10" x14ac:dyDescent="0.25">
      <c r="A88" s="8">
        <v>86</v>
      </c>
      <c r="B88" s="9" t="s">
        <v>7</v>
      </c>
      <c r="C88" s="8">
        <v>2</v>
      </c>
      <c r="D88" s="8" t="s">
        <v>5</v>
      </c>
      <c r="E88" s="10" t="s">
        <v>249</v>
      </c>
      <c r="F88" s="8" t="s">
        <v>20</v>
      </c>
      <c r="G88" s="10" t="s">
        <v>250</v>
      </c>
      <c r="H88" s="8"/>
      <c r="I88" s="9" t="s">
        <v>251</v>
      </c>
      <c r="J88" s="8"/>
    </row>
    <row r="89" spans="1:10" x14ac:dyDescent="0.25">
      <c r="A89" s="8">
        <v>87</v>
      </c>
      <c r="B89" s="9" t="s">
        <v>7</v>
      </c>
      <c r="C89" s="8">
        <v>3</v>
      </c>
      <c r="D89" s="8" t="s">
        <v>5</v>
      </c>
      <c r="E89" s="10" t="s">
        <v>252</v>
      </c>
      <c r="F89" s="8" t="s">
        <v>20</v>
      </c>
      <c r="G89" s="10" t="s">
        <v>253</v>
      </c>
      <c r="H89" s="8"/>
      <c r="I89" s="9" t="s">
        <v>254</v>
      </c>
      <c r="J89" s="8"/>
    </row>
    <row r="90" spans="1:10" x14ac:dyDescent="0.25">
      <c r="A90" s="8">
        <v>88</v>
      </c>
      <c r="B90" s="9" t="s">
        <v>7</v>
      </c>
      <c r="C90" s="8">
        <v>4</v>
      </c>
      <c r="D90" s="8" t="s">
        <v>4</v>
      </c>
      <c r="E90" s="10" t="s">
        <v>255</v>
      </c>
      <c r="F90" s="8"/>
      <c r="G90" s="10" t="s">
        <v>256</v>
      </c>
      <c r="H90" s="8" t="s">
        <v>20</v>
      </c>
      <c r="I90" s="9" t="s">
        <v>257</v>
      </c>
      <c r="J90" s="8" t="s">
        <v>20</v>
      </c>
    </row>
    <row r="91" spans="1:10" x14ac:dyDescent="0.25">
      <c r="A91" s="8">
        <v>89</v>
      </c>
      <c r="B91" s="9" t="s">
        <v>7</v>
      </c>
      <c r="C91" s="8">
        <v>5</v>
      </c>
      <c r="D91" s="8" t="s">
        <v>4</v>
      </c>
      <c r="E91" s="10" t="s">
        <v>258</v>
      </c>
      <c r="F91" s="8" t="s">
        <v>20</v>
      </c>
      <c r="G91" s="10" t="s">
        <v>259</v>
      </c>
      <c r="H91" s="8"/>
      <c r="I91" s="9" t="s">
        <v>260</v>
      </c>
      <c r="J91" s="8"/>
    </row>
    <row r="92" spans="1:10" x14ac:dyDescent="0.25">
      <c r="A92" s="8">
        <v>90</v>
      </c>
      <c r="B92" s="9" t="s">
        <v>7</v>
      </c>
      <c r="C92" s="8">
        <v>6</v>
      </c>
      <c r="D92" s="8" t="s">
        <v>4</v>
      </c>
      <c r="E92" s="10" t="s">
        <v>261</v>
      </c>
      <c r="F92" s="8" t="s">
        <v>20</v>
      </c>
      <c r="G92" s="10" t="s">
        <v>262</v>
      </c>
      <c r="H92" s="8"/>
      <c r="I92" s="9" t="s">
        <v>263</v>
      </c>
      <c r="J92" s="8"/>
    </row>
    <row r="93" spans="1:10" x14ac:dyDescent="0.25">
      <c r="A93" s="8">
        <v>91</v>
      </c>
      <c r="B93" s="9" t="s">
        <v>26</v>
      </c>
      <c r="C93" s="8">
        <v>1</v>
      </c>
      <c r="D93" s="8" t="s">
        <v>4</v>
      </c>
      <c r="E93" s="10" t="s">
        <v>203</v>
      </c>
      <c r="F93" s="8" t="s">
        <v>20</v>
      </c>
      <c r="G93" s="9" t="s">
        <v>204</v>
      </c>
      <c r="H93" s="8" t="s">
        <v>20</v>
      </c>
      <c r="I93" s="9" t="s">
        <v>205</v>
      </c>
      <c r="J93" s="8" t="s">
        <v>20</v>
      </c>
    </row>
    <row r="94" spans="1:10" x14ac:dyDescent="0.25">
      <c r="A94" s="8">
        <v>92</v>
      </c>
      <c r="B94" s="9" t="s">
        <v>26</v>
      </c>
      <c r="C94" s="8">
        <v>2</v>
      </c>
      <c r="D94" s="8" t="s">
        <v>4</v>
      </c>
      <c r="E94" s="10" t="s">
        <v>206</v>
      </c>
      <c r="F94" s="8" t="s">
        <v>20</v>
      </c>
      <c r="G94" s="9" t="s">
        <v>207</v>
      </c>
      <c r="H94" s="8"/>
      <c r="I94" s="9" t="s">
        <v>208</v>
      </c>
      <c r="J94" s="8" t="s">
        <v>20</v>
      </c>
    </row>
    <row r="95" spans="1:10" x14ac:dyDescent="0.25">
      <c r="A95" s="8">
        <v>93</v>
      </c>
      <c r="B95" s="9" t="s">
        <v>26</v>
      </c>
      <c r="C95" s="8">
        <v>3</v>
      </c>
      <c r="D95" s="8" t="s">
        <v>4</v>
      </c>
      <c r="E95" s="10" t="s">
        <v>209</v>
      </c>
      <c r="F95" s="8" t="s">
        <v>20</v>
      </c>
      <c r="G95" s="9" t="s">
        <v>210</v>
      </c>
      <c r="H95" s="8" t="s">
        <v>20</v>
      </c>
      <c r="I95" s="9" t="s">
        <v>211</v>
      </c>
      <c r="J95" s="8" t="s">
        <v>20</v>
      </c>
    </row>
    <row r="96" spans="1:10" x14ac:dyDescent="0.25">
      <c r="A96" s="8">
        <v>94</v>
      </c>
      <c r="B96" s="9" t="s">
        <v>26</v>
      </c>
      <c r="C96" s="8">
        <v>4</v>
      </c>
      <c r="D96" s="8" t="s">
        <v>4</v>
      </c>
      <c r="E96" s="10" t="s">
        <v>212</v>
      </c>
      <c r="F96" s="8" t="s">
        <v>20</v>
      </c>
      <c r="G96" s="9" t="s">
        <v>213</v>
      </c>
      <c r="H96" s="8" t="s">
        <v>20</v>
      </c>
      <c r="I96" s="9" t="s">
        <v>214</v>
      </c>
      <c r="J96" s="8" t="s">
        <v>20</v>
      </c>
    </row>
    <row r="97" spans="1:10" x14ac:dyDescent="0.25">
      <c r="A97" s="8">
        <v>95</v>
      </c>
      <c r="B97" s="9" t="s">
        <v>43</v>
      </c>
      <c r="C97" s="8">
        <v>1</v>
      </c>
      <c r="D97" s="8" t="s">
        <v>5</v>
      </c>
      <c r="E97" s="13" t="s">
        <v>336</v>
      </c>
      <c r="F97" s="8" t="s">
        <v>20</v>
      </c>
      <c r="G97" s="9" t="s">
        <v>337</v>
      </c>
      <c r="H97" s="8" t="s">
        <v>20</v>
      </c>
      <c r="I97" s="9" t="s">
        <v>27</v>
      </c>
      <c r="J97" s="8"/>
    </row>
    <row r="98" spans="1:10" x14ac:dyDescent="0.25">
      <c r="A98" s="8">
        <v>96</v>
      </c>
      <c r="B98" s="9" t="s">
        <v>43</v>
      </c>
      <c r="C98" s="8">
        <v>2</v>
      </c>
      <c r="D98" s="8" t="s">
        <v>5</v>
      </c>
      <c r="E98" s="13" t="s">
        <v>338</v>
      </c>
      <c r="F98" s="8"/>
      <c r="G98" s="9" t="s">
        <v>339</v>
      </c>
      <c r="H98" s="8" t="s">
        <v>20</v>
      </c>
      <c r="I98" s="9" t="s">
        <v>340</v>
      </c>
      <c r="J98" s="8"/>
    </row>
    <row r="99" spans="1:10" x14ac:dyDescent="0.25">
      <c r="A99" s="8">
        <v>97</v>
      </c>
      <c r="B99" s="9" t="s">
        <v>43</v>
      </c>
      <c r="C99" s="8">
        <v>3</v>
      </c>
      <c r="D99" s="8" t="s">
        <v>5</v>
      </c>
      <c r="E99" s="13" t="s">
        <v>410</v>
      </c>
      <c r="F99" s="8" t="s">
        <v>20</v>
      </c>
      <c r="G99" s="9" t="s">
        <v>411</v>
      </c>
      <c r="H99" s="8"/>
      <c r="I99" s="9" t="s">
        <v>412</v>
      </c>
      <c r="J99" s="8"/>
    </row>
    <row r="100" spans="1:10" x14ac:dyDescent="0.25">
      <c r="A100" s="8">
        <v>98</v>
      </c>
      <c r="B100" s="9" t="s">
        <v>43</v>
      </c>
      <c r="C100" s="8">
        <v>4</v>
      </c>
      <c r="D100" s="8" t="s">
        <v>5</v>
      </c>
      <c r="E100" s="13" t="s">
        <v>341</v>
      </c>
      <c r="F100" s="8"/>
      <c r="G100" s="9" t="s">
        <v>342</v>
      </c>
      <c r="H100" s="8"/>
      <c r="I100" s="9" t="s">
        <v>343</v>
      </c>
      <c r="J100" s="8" t="s">
        <v>20</v>
      </c>
    </row>
    <row r="101" spans="1:10" x14ac:dyDescent="0.25">
      <c r="A101" s="8">
        <v>99</v>
      </c>
      <c r="B101" s="9" t="s">
        <v>43</v>
      </c>
      <c r="C101" s="8">
        <v>5</v>
      </c>
      <c r="D101" s="8" t="s">
        <v>5</v>
      </c>
      <c r="E101" s="13" t="s">
        <v>344</v>
      </c>
      <c r="F101" s="8"/>
      <c r="G101" s="9" t="s">
        <v>345</v>
      </c>
      <c r="H101" s="8" t="s">
        <v>20</v>
      </c>
      <c r="I101" s="9" t="s">
        <v>346</v>
      </c>
      <c r="J101" s="8" t="s">
        <v>20</v>
      </c>
    </row>
    <row r="102" spans="1:10" x14ac:dyDescent="0.25">
      <c r="A102" s="8">
        <v>100</v>
      </c>
      <c r="B102" s="9" t="s">
        <v>43</v>
      </c>
      <c r="C102" s="8">
        <v>6</v>
      </c>
      <c r="D102" s="8" t="s">
        <v>5</v>
      </c>
      <c r="E102" s="10" t="s">
        <v>347</v>
      </c>
      <c r="F102" s="8"/>
      <c r="G102" s="10" t="s">
        <v>348</v>
      </c>
      <c r="H102" s="8" t="s">
        <v>20</v>
      </c>
      <c r="I102" s="10" t="s">
        <v>349</v>
      </c>
      <c r="J102" s="8" t="s">
        <v>20</v>
      </c>
    </row>
    <row r="103" spans="1:10" x14ac:dyDescent="0.25">
      <c r="A103" s="14">
        <v>101</v>
      </c>
      <c r="B103" s="9" t="s">
        <v>43</v>
      </c>
      <c r="C103" s="8">
        <v>7</v>
      </c>
      <c r="D103" s="8" t="s">
        <v>5</v>
      </c>
      <c r="E103" s="10" t="s">
        <v>350</v>
      </c>
      <c r="F103" s="8" t="s">
        <v>20</v>
      </c>
      <c r="G103" s="10" t="s">
        <v>351</v>
      </c>
      <c r="H103" s="8" t="s">
        <v>20</v>
      </c>
      <c r="I103" s="10" t="s">
        <v>352</v>
      </c>
      <c r="J103" s="8" t="s">
        <v>20</v>
      </c>
    </row>
    <row r="104" spans="1:10" x14ac:dyDescent="0.25">
      <c r="A104" s="14">
        <v>102</v>
      </c>
      <c r="B104" s="9" t="s">
        <v>43</v>
      </c>
      <c r="C104" s="8">
        <v>8</v>
      </c>
      <c r="D104" s="8" t="s">
        <v>5</v>
      </c>
      <c r="E104" s="10" t="s">
        <v>413</v>
      </c>
      <c r="F104" s="8" t="s">
        <v>20</v>
      </c>
      <c r="G104" s="10" t="s">
        <v>414</v>
      </c>
      <c r="H104" s="8" t="s">
        <v>20</v>
      </c>
      <c r="I104" s="10" t="s">
        <v>415</v>
      </c>
      <c r="J104" s="8" t="s">
        <v>20</v>
      </c>
    </row>
    <row r="105" spans="1:10" x14ac:dyDescent="0.25">
      <c r="A105" s="14">
        <v>103</v>
      </c>
      <c r="B105" s="9" t="s">
        <v>43</v>
      </c>
      <c r="C105" s="8">
        <v>9</v>
      </c>
      <c r="D105" s="8" t="s">
        <v>5</v>
      </c>
      <c r="E105" s="10" t="s">
        <v>416</v>
      </c>
      <c r="F105" s="8"/>
      <c r="G105" s="10" t="s">
        <v>417</v>
      </c>
      <c r="H105" s="8" t="s">
        <v>20</v>
      </c>
      <c r="I105" s="10" t="s">
        <v>418</v>
      </c>
      <c r="J105" s="8" t="s">
        <v>20</v>
      </c>
    </row>
    <row r="106" spans="1:10" x14ac:dyDescent="0.25">
      <c r="A106" s="14">
        <v>104</v>
      </c>
      <c r="B106" s="9" t="s">
        <v>43</v>
      </c>
      <c r="C106" s="8">
        <v>10</v>
      </c>
      <c r="D106" s="8" t="s">
        <v>5</v>
      </c>
      <c r="E106" s="10" t="s">
        <v>419</v>
      </c>
      <c r="F106" s="8" t="s">
        <v>20</v>
      </c>
      <c r="G106" s="10" t="s">
        <v>420</v>
      </c>
      <c r="H106" s="8" t="s">
        <v>20</v>
      </c>
      <c r="I106" s="10" t="s">
        <v>421</v>
      </c>
      <c r="J106" s="8" t="s">
        <v>20</v>
      </c>
    </row>
    <row r="107" spans="1:10" x14ac:dyDescent="0.25">
      <c r="A107" s="14">
        <v>105</v>
      </c>
      <c r="B107" s="9" t="s">
        <v>43</v>
      </c>
      <c r="C107" s="8">
        <v>11</v>
      </c>
      <c r="D107" s="8" t="s">
        <v>5</v>
      </c>
      <c r="E107" s="10" t="s">
        <v>422</v>
      </c>
      <c r="F107" s="8" t="s">
        <v>20</v>
      </c>
      <c r="G107" s="16" t="s">
        <v>423</v>
      </c>
      <c r="H107" s="14" t="s">
        <v>20</v>
      </c>
      <c r="I107" s="16" t="s">
        <v>317</v>
      </c>
      <c r="J107" s="8" t="s">
        <v>20</v>
      </c>
    </row>
    <row r="108" spans="1:10" x14ac:dyDescent="0.25">
      <c r="A108" s="8">
        <v>106</v>
      </c>
      <c r="B108" s="9" t="s">
        <v>43</v>
      </c>
      <c r="C108" s="8">
        <v>12</v>
      </c>
      <c r="D108" s="8" t="s">
        <v>5</v>
      </c>
      <c r="E108" s="10" t="s">
        <v>424</v>
      </c>
      <c r="F108" s="8" t="s">
        <v>20</v>
      </c>
      <c r="G108" s="16" t="s">
        <v>425</v>
      </c>
      <c r="H108" s="14" t="s">
        <v>20</v>
      </c>
      <c r="I108" s="16" t="s">
        <v>426</v>
      </c>
      <c r="J108" s="8" t="s">
        <v>20</v>
      </c>
    </row>
    <row r="109" spans="1:10" x14ac:dyDescent="0.25">
      <c r="A109" s="14">
        <v>107</v>
      </c>
      <c r="B109" s="9" t="s">
        <v>43</v>
      </c>
      <c r="C109" s="8">
        <v>13</v>
      </c>
      <c r="D109" s="8" t="s">
        <v>5</v>
      </c>
      <c r="E109" s="10" t="s">
        <v>427</v>
      </c>
      <c r="F109" s="8" t="s">
        <v>20</v>
      </c>
      <c r="G109" s="10" t="s">
        <v>428</v>
      </c>
      <c r="H109" s="8" t="s">
        <v>20</v>
      </c>
      <c r="I109" s="10" t="s">
        <v>429</v>
      </c>
      <c r="J109" s="8" t="s">
        <v>20</v>
      </c>
    </row>
    <row r="110" spans="1:10" x14ac:dyDescent="0.25">
      <c r="A110" s="14">
        <v>108</v>
      </c>
      <c r="B110" s="9" t="s">
        <v>43</v>
      </c>
      <c r="C110" s="8">
        <v>14</v>
      </c>
      <c r="D110" s="8" t="s">
        <v>5</v>
      </c>
      <c r="E110" s="10" t="s">
        <v>32</v>
      </c>
      <c r="F110" s="8"/>
      <c r="G110" s="10" t="s">
        <v>450</v>
      </c>
      <c r="H110" s="8" t="s">
        <v>20</v>
      </c>
      <c r="I110" s="10" t="s">
        <v>451</v>
      </c>
      <c r="J110" s="8" t="s">
        <v>20</v>
      </c>
    </row>
    <row r="111" spans="1:10" x14ac:dyDescent="0.25">
      <c r="A111" s="14">
        <v>109</v>
      </c>
      <c r="B111" s="9" t="s">
        <v>43</v>
      </c>
      <c r="C111" s="8">
        <v>15</v>
      </c>
      <c r="D111" s="8" t="s">
        <v>5</v>
      </c>
      <c r="E111" s="10"/>
      <c r="F111" s="8"/>
      <c r="G111" s="10"/>
      <c r="H111" s="8"/>
      <c r="I111" s="10"/>
      <c r="J111" s="8"/>
    </row>
    <row r="112" spans="1:10" x14ac:dyDescent="0.25">
      <c r="A112" s="14">
        <v>110</v>
      </c>
      <c r="B112" s="9" t="s">
        <v>43</v>
      </c>
      <c r="C112" s="8">
        <v>16</v>
      </c>
      <c r="D112" s="8" t="s">
        <v>4</v>
      </c>
      <c r="E112" s="10" t="s">
        <v>430</v>
      </c>
      <c r="F112" s="8"/>
      <c r="G112" s="10" t="s">
        <v>431</v>
      </c>
      <c r="H112" s="8" t="s">
        <v>20</v>
      </c>
      <c r="I112" s="10" t="s">
        <v>432</v>
      </c>
      <c r="J112" s="8" t="s">
        <v>20</v>
      </c>
    </row>
    <row r="113" spans="1:10" x14ac:dyDescent="0.25">
      <c r="A113" s="14">
        <v>111</v>
      </c>
      <c r="B113" s="9" t="s">
        <v>43</v>
      </c>
      <c r="C113" s="8">
        <v>17</v>
      </c>
      <c r="D113" s="8" t="s">
        <v>4</v>
      </c>
      <c r="E113" s="10" t="s">
        <v>491</v>
      </c>
      <c r="F113" s="8" t="s">
        <v>20</v>
      </c>
      <c r="G113" s="10" t="s">
        <v>492</v>
      </c>
      <c r="H113" s="8" t="s">
        <v>20</v>
      </c>
      <c r="I113" s="10" t="s">
        <v>493</v>
      </c>
      <c r="J113" s="8" t="s">
        <v>20</v>
      </c>
    </row>
    <row r="114" spans="1:10" x14ac:dyDescent="0.25">
      <c r="A114" s="14">
        <v>112</v>
      </c>
      <c r="B114" s="9" t="s">
        <v>43</v>
      </c>
      <c r="C114" s="8">
        <v>18</v>
      </c>
      <c r="D114" s="8" t="s">
        <v>4</v>
      </c>
      <c r="E114" s="10" t="s">
        <v>494</v>
      </c>
      <c r="F114" s="8" t="s">
        <v>20</v>
      </c>
      <c r="G114" s="16" t="s">
        <v>495</v>
      </c>
      <c r="H114" s="14" t="s">
        <v>20</v>
      </c>
      <c r="I114" s="16" t="s">
        <v>496</v>
      </c>
      <c r="J114" s="8" t="s">
        <v>20</v>
      </c>
    </row>
    <row r="115" spans="1:10" x14ac:dyDescent="0.25">
      <c r="A115" s="14">
        <v>113</v>
      </c>
      <c r="B115" s="9" t="s">
        <v>43</v>
      </c>
      <c r="C115" s="8">
        <v>19</v>
      </c>
      <c r="D115" s="8" t="s">
        <v>4</v>
      </c>
      <c r="E115" s="10" t="s">
        <v>433</v>
      </c>
      <c r="F115" s="8" t="s">
        <v>20</v>
      </c>
      <c r="G115" s="16" t="s">
        <v>434</v>
      </c>
      <c r="H115" s="14" t="s">
        <v>20</v>
      </c>
      <c r="I115" s="10" t="s">
        <v>506</v>
      </c>
      <c r="J115" s="8"/>
    </row>
    <row r="116" spans="1:10" x14ac:dyDescent="0.25">
      <c r="A116" s="14">
        <v>114</v>
      </c>
      <c r="B116" s="9" t="s">
        <v>43</v>
      </c>
      <c r="C116" s="8">
        <v>20</v>
      </c>
      <c r="D116" s="8" t="s">
        <v>4</v>
      </c>
      <c r="E116" s="10" t="s">
        <v>435</v>
      </c>
      <c r="F116" s="8" t="s">
        <v>20</v>
      </c>
      <c r="G116" s="10" t="s">
        <v>436</v>
      </c>
      <c r="H116" s="8"/>
      <c r="I116" s="10" t="s">
        <v>437</v>
      </c>
      <c r="J116" s="14"/>
    </row>
    <row r="117" spans="1:10" x14ac:dyDescent="0.25">
      <c r="A117" s="14">
        <v>115</v>
      </c>
      <c r="B117" s="9" t="s">
        <v>43</v>
      </c>
      <c r="C117" s="8">
        <v>21</v>
      </c>
      <c r="D117" s="8" t="s">
        <v>4</v>
      </c>
      <c r="E117" s="10" t="s">
        <v>438</v>
      </c>
      <c r="F117" s="8" t="s">
        <v>20</v>
      </c>
      <c r="G117" s="10" t="s">
        <v>439</v>
      </c>
      <c r="H117" s="8" t="s">
        <v>20</v>
      </c>
      <c r="I117" s="10" t="s">
        <v>440</v>
      </c>
      <c r="J117" s="8"/>
    </row>
    <row r="118" spans="1:10" x14ac:dyDescent="0.25">
      <c r="A118" s="8">
        <v>116</v>
      </c>
      <c r="B118" s="9" t="s">
        <v>43</v>
      </c>
      <c r="C118" s="8">
        <v>22</v>
      </c>
      <c r="D118" s="8" t="s">
        <v>4</v>
      </c>
      <c r="E118" s="13" t="s">
        <v>441</v>
      </c>
      <c r="F118" s="8" t="s">
        <v>20</v>
      </c>
      <c r="G118" s="9" t="s">
        <v>442</v>
      </c>
      <c r="H118" s="8"/>
      <c r="I118" s="9" t="s">
        <v>443</v>
      </c>
      <c r="J118" s="8" t="s">
        <v>20</v>
      </c>
    </row>
    <row r="119" spans="1:10" x14ac:dyDescent="0.25">
      <c r="A119" s="8">
        <v>117</v>
      </c>
      <c r="B119" s="9" t="s">
        <v>43</v>
      </c>
      <c r="C119" s="8">
        <v>23</v>
      </c>
      <c r="D119" s="8" t="s">
        <v>4</v>
      </c>
      <c r="E119" s="10" t="s">
        <v>444</v>
      </c>
      <c r="F119" s="8" t="s">
        <v>20</v>
      </c>
      <c r="G119" s="10" t="s">
        <v>445</v>
      </c>
      <c r="H119" s="8"/>
      <c r="I119" s="10" t="s">
        <v>446</v>
      </c>
      <c r="J119" s="8"/>
    </row>
    <row r="120" spans="1:10" x14ac:dyDescent="0.25">
      <c r="A120" s="14">
        <v>118</v>
      </c>
      <c r="B120" s="9" t="s">
        <v>43</v>
      </c>
      <c r="C120" s="8">
        <v>24</v>
      </c>
      <c r="D120" s="8" t="s">
        <v>4</v>
      </c>
      <c r="E120" s="10" t="s">
        <v>447</v>
      </c>
      <c r="F120" s="8"/>
      <c r="G120" s="10" t="s">
        <v>448</v>
      </c>
      <c r="H120" s="8" t="s">
        <v>20</v>
      </c>
      <c r="I120" s="10" t="s">
        <v>449</v>
      </c>
      <c r="J120" s="8" t="s">
        <v>20</v>
      </c>
    </row>
    <row r="121" spans="1:10" x14ac:dyDescent="0.25">
      <c r="A121" s="14">
        <v>119</v>
      </c>
      <c r="B121" s="9" t="s">
        <v>36</v>
      </c>
      <c r="C121" s="8">
        <v>1</v>
      </c>
      <c r="D121" s="8" t="s">
        <v>5</v>
      </c>
      <c r="E121" s="10" t="s">
        <v>356</v>
      </c>
      <c r="F121" s="8" t="s">
        <v>20</v>
      </c>
      <c r="G121" s="10" t="s">
        <v>357</v>
      </c>
      <c r="H121" s="8"/>
      <c r="I121" s="10" t="s">
        <v>358</v>
      </c>
      <c r="J121" s="8"/>
    </row>
    <row r="122" spans="1:10" x14ac:dyDescent="0.25">
      <c r="A122" s="14">
        <v>120</v>
      </c>
      <c r="B122" s="9" t="s">
        <v>36</v>
      </c>
      <c r="C122" s="8">
        <v>2</v>
      </c>
      <c r="D122" s="8" t="s">
        <v>5</v>
      </c>
      <c r="E122" s="10" t="s">
        <v>359</v>
      </c>
      <c r="F122" s="8" t="s">
        <v>20</v>
      </c>
      <c r="G122" s="10" t="s">
        <v>360</v>
      </c>
      <c r="H122" s="8" t="s">
        <v>20</v>
      </c>
      <c r="I122" s="10" t="s">
        <v>361</v>
      </c>
      <c r="J122" s="8"/>
    </row>
    <row r="123" spans="1:10" x14ac:dyDescent="0.25">
      <c r="A123" s="14">
        <v>121</v>
      </c>
      <c r="B123" s="9" t="s">
        <v>36</v>
      </c>
      <c r="C123" s="8">
        <v>3</v>
      </c>
      <c r="D123" s="8" t="s">
        <v>4</v>
      </c>
      <c r="E123" s="10" t="s">
        <v>362</v>
      </c>
      <c r="F123" s="8" t="s">
        <v>20</v>
      </c>
      <c r="G123" s="10" t="s">
        <v>363</v>
      </c>
      <c r="H123" s="8" t="s">
        <v>20</v>
      </c>
      <c r="I123" s="10" t="s">
        <v>364</v>
      </c>
      <c r="J123" s="8" t="s">
        <v>20</v>
      </c>
    </row>
    <row r="124" spans="1:10" x14ac:dyDescent="0.25">
      <c r="A124" s="14">
        <v>122</v>
      </c>
      <c r="B124" s="9" t="s">
        <v>36</v>
      </c>
      <c r="C124" s="8">
        <v>4</v>
      </c>
      <c r="D124" s="8" t="s">
        <v>5</v>
      </c>
      <c r="E124" s="10" t="s">
        <v>353</v>
      </c>
      <c r="F124" s="8"/>
      <c r="G124" s="16" t="s">
        <v>354</v>
      </c>
      <c r="H124" s="14" t="s">
        <v>20</v>
      </c>
      <c r="I124" s="16" t="s">
        <v>355</v>
      </c>
      <c r="J124" s="8"/>
    </row>
    <row r="125" spans="1:10" x14ac:dyDescent="0.25">
      <c r="A125" s="8">
        <v>123</v>
      </c>
      <c r="B125" s="9" t="s">
        <v>34</v>
      </c>
      <c r="C125" s="8">
        <v>1</v>
      </c>
      <c r="D125" s="8" t="s">
        <v>5</v>
      </c>
      <c r="E125" s="10" t="s">
        <v>127</v>
      </c>
      <c r="F125" s="8" t="s">
        <v>20</v>
      </c>
      <c r="G125" s="16" t="s">
        <v>128</v>
      </c>
      <c r="H125" s="14"/>
      <c r="I125" s="16" t="s">
        <v>30</v>
      </c>
      <c r="J125" s="8"/>
    </row>
    <row r="126" spans="1:10" x14ac:dyDescent="0.25">
      <c r="A126" s="14">
        <v>124</v>
      </c>
      <c r="B126" s="9" t="s">
        <v>34</v>
      </c>
      <c r="C126" s="8">
        <v>2</v>
      </c>
      <c r="D126" s="8" t="s">
        <v>4</v>
      </c>
      <c r="E126" s="10" t="s">
        <v>234</v>
      </c>
      <c r="F126" s="8" t="s">
        <v>20</v>
      </c>
      <c r="G126" s="10" t="s">
        <v>235</v>
      </c>
      <c r="H126" s="8" t="s">
        <v>20</v>
      </c>
      <c r="I126" s="10" t="s">
        <v>236</v>
      </c>
      <c r="J126" s="8"/>
    </row>
    <row r="127" spans="1:10" x14ac:dyDescent="0.25">
      <c r="A127" s="14">
        <v>125</v>
      </c>
      <c r="B127" s="9" t="s">
        <v>6</v>
      </c>
      <c r="C127" s="8">
        <v>1</v>
      </c>
      <c r="D127" s="8" t="s">
        <v>4</v>
      </c>
      <c r="E127" s="10" t="s">
        <v>129</v>
      </c>
      <c r="F127" s="8" t="s">
        <v>20</v>
      </c>
      <c r="G127" s="10" t="s">
        <v>130</v>
      </c>
      <c r="H127" s="8" t="s">
        <v>20</v>
      </c>
      <c r="I127" s="10" t="s">
        <v>131</v>
      </c>
      <c r="J127" s="8" t="s">
        <v>20</v>
      </c>
    </row>
    <row r="128" spans="1:10" x14ac:dyDescent="0.25">
      <c r="A128" s="14">
        <v>126</v>
      </c>
      <c r="B128" s="9" t="s">
        <v>6</v>
      </c>
      <c r="C128" s="8">
        <v>2</v>
      </c>
      <c r="D128" s="8" t="s">
        <v>4</v>
      </c>
      <c r="E128" s="10" t="s">
        <v>132</v>
      </c>
      <c r="F128" s="8"/>
      <c r="G128" s="10" t="s">
        <v>133</v>
      </c>
      <c r="H128" s="8" t="s">
        <v>20</v>
      </c>
      <c r="I128" s="10" t="s">
        <v>134</v>
      </c>
      <c r="J128" s="8" t="s">
        <v>20</v>
      </c>
    </row>
    <row r="129" spans="1:10" x14ac:dyDescent="0.25">
      <c r="A129" s="14">
        <v>127</v>
      </c>
      <c r="B129" s="9" t="s">
        <v>6</v>
      </c>
      <c r="C129" s="8">
        <v>3</v>
      </c>
      <c r="D129" s="8" t="s">
        <v>5</v>
      </c>
      <c r="E129" s="10" t="s">
        <v>237</v>
      </c>
      <c r="F129" s="8" t="s">
        <v>20</v>
      </c>
      <c r="G129" s="10" t="s">
        <v>238</v>
      </c>
      <c r="H129" s="8" t="s">
        <v>20</v>
      </c>
      <c r="I129" s="10" t="s">
        <v>239</v>
      </c>
      <c r="J129" s="8"/>
    </row>
    <row r="130" spans="1:10" x14ac:dyDescent="0.25">
      <c r="A130" s="14">
        <v>128</v>
      </c>
      <c r="B130" s="9" t="s">
        <v>6</v>
      </c>
      <c r="C130" s="8">
        <v>4</v>
      </c>
      <c r="D130" s="8" t="s">
        <v>5</v>
      </c>
      <c r="E130" s="10" t="s">
        <v>240</v>
      </c>
      <c r="F130" s="8" t="s">
        <v>20</v>
      </c>
      <c r="G130" s="10" t="s">
        <v>241</v>
      </c>
      <c r="H130" s="8" t="s">
        <v>20</v>
      </c>
      <c r="I130" s="10" t="s">
        <v>242</v>
      </c>
      <c r="J130" s="8"/>
    </row>
    <row r="131" spans="1:10" x14ac:dyDescent="0.25">
      <c r="A131" s="14">
        <v>129</v>
      </c>
      <c r="B131" s="9" t="s">
        <v>6</v>
      </c>
      <c r="C131" s="8">
        <v>5</v>
      </c>
      <c r="D131" s="8" t="s">
        <v>5</v>
      </c>
      <c r="E131" s="10" t="s">
        <v>243</v>
      </c>
      <c r="F131" s="8" t="s">
        <v>20</v>
      </c>
      <c r="G131" s="16" t="s">
        <v>244</v>
      </c>
      <c r="H131" s="14" t="s">
        <v>20</v>
      </c>
      <c r="I131" s="16" t="s">
        <v>245</v>
      </c>
      <c r="J131" s="8"/>
    </row>
    <row r="132" spans="1:10" x14ac:dyDescent="0.25">
      <c r="A132" s="14">
        <v>141</v>
      </c>
      <c r="B132" s="15" t="s">
        <v>22</v>
      </c>
      <c r="C132" s="14">
        <v>1</v>
      </c>
      <c r="D132" s="8" t="s">
        <v>5</v>
      </c>
      <c r="E132" s="10" t="s">
        <v>74</v>
      </c>
      <c r="F132" s="8" t="s">
        <v>20</v>
      </c>
      <c r="G132" s="16" t="s">
        <v>75</v>
      </c>
      <c r="H132" s="14"/>
      <c r="I132" s="10" t="s">
        <v>76</v>
      </c>
      <c r="J132" s="8"/>
    </row>
    <row r="133" spans="1:10" x14ac:dyDescent="0.25">
      <c r="A133" s="14">
        <v>142</v>
      </c>
      <c r="B133" s="15" t="s">
        <v>22</v>
      </c>
      <c r="C133" s="8">
        <v>2</v>
      </c>
      <c r="D133" s="8" t="s">
        <v>5</v>
      </c>
      <c r="E133" s="10" t="s">
        <v>77</v>
      </c>
      <c r="F133" s="8"/>
      <c r="G133" s="10" t="s">
        <v>78</v>
      </c>
      <c r="H133" s="8" t="s">
        <v>20</v>
      </c>
      <c r="I133" s="10" t="s">
        <v>79</v>
      </c>
      <c r="J133" s="14"/>
    </row>
    <row r="134" spans="1:10" x14ac:dyDescent="0.25">
      <c r="A134" s="14">
        <v>143</v>
      </c>
      <c r="B134" s="15" t="s">
        <v>22</v>
      </c>
      <c r="C134" s="14">
        <v>3</v>
      </c>
      <c r="D134" s="8" t="s">
        <v>5</v>
      </c>
      <c r="E134" s="10" t="s">
        <v>80</v>
      </c>
      <c r="F134" s="8"/>
      <c r="G134" s="10" t="s">
        <v>81</v>
      </c>
      <c r="H134" s="8" t="s">
        <v>20</v>
      </c>
      <c r="I134" s="10" t="s">
        <v>82</v>
      </c>
      <c r="J134" s="8"/>
    </row>
    <row r="135" spans="1:10" x14ac:dyDescent="0.25">
      <c r="A135" s="8">
        <v>144</v>
      </c>
      <c r="B135" s="15" t="s">
        <v>22</v>
      </c>
      <c r="C135" s="14">
        <v>4</v>
      </c>
      <c r="D135" s="8" t="s">
        <v>5</v>
      </c>
      <c r="E135" s="13" t="s">
        <v>83</v>
      </c>
      <c r="F135" s="8"/>
      <c r="G135" s="9" t="s">
        <v>84</v>
      </c>
      <c r="H135" s="8" t="s">
        <v>20</v>
      </c>
      <c r="I135" s="9" t="s">
        <v>85</v>
      </c>
      <c r="J135" s="8"/>
    </row>
    <row r="136" spans="1:10" x14ac:dyDescent="0.25">
      <c r="A136" s="8">
        <v>145</v>
      </c>
      <c r="B136" s="15" t="s">
        <v>22</v>
      </c>
      <c r="C136" s="8">
        <v>5</v>
      </c>
      <c r="D136" s="8" t="s">
        <v>5</v>
      </c>
      <c r="E136" s="10" t="s">
        <v>86</v>
      </c>
      <c r="F136" s="8"/>
      <c r="G136" s="10" t="s">
        <v>88</v>
      </c>
      <c r="H136" s="8"/>
      <c r="I136" s="10" t="s">
        <v>87</v>
      </c>
      <c r="J136" s="8" t="s">
        <v>20</v>
      </c>
    </row>
    <row r="137" spans="1:10" x14ac:dyDescent="0.25">
      <c r="A137" s="14">
        <v>146</v>
      </c>
      <c r="B137" s="15" t="s">
        <v>22</v>
      </c>
      <c r="C137" s="14">
        <v>6</v>
      </c>
      <c r="D137" s="8" t="s">
        <v>5</v>
      </c>
      <c r="E137" s="10" t="s">
        <v>89</v>
      </c>
      <c r="F137" s="8"/>
      <c r="G137" s="10" t="s">
        <v>90</v>
      </c>
      <c r="H137" s="8" t="s">
        <v>20</v>
      </c>
      <c r="I137" s="10" t="s">
        <v>23</v>
      </c>
      <c r="J137" s="8" t="s">
        <v>20</v>
      </c>
    </row>
    <row r="138" spans="1:10" x14ac:dyDescent="0.25">
      <c r="A138" s="14">
        <v>147</v>
      </c>
      <c r="B138" s="15" t="s">
        <v>22</v>
      </c>
      <c r="C138" s="14">
        <v>7</v>
      </c>
      <c r="D138" s="8" t="s">
        <v>5</v>
      </c>
      <c r="E138" s="10" t="s">
        <v>91</v>
      </c>
      <c r="F138" s="8"/>
      <c r="G138" s="10" t="s">
        <v>92</v>
      </c>
      <c r="H138" s="8" t="s">
        <v>20</v>
      </c>
      <c r="I138" s="10" t="s">
        <v>93</v>
      </c>
      <c r="J138" s="8"/>
    </row>
    <row r="139" spans="1:10" x14ac:dyDescent="0.25">
      <c r="A139" s="14">
        <v>148</v>
      </c>
      <c r="B139" s="15" t="s">
        <v>22</v>
      </c>
      <c r="C139" s="8">
        <v>8</v>
      </c>
      <c r="D139" s="8" t="s">
        <v>5</v>
      </c>
      <c r="E139" s="10" t="s">
        <v>94</v>
      </c>
      <c r="F139" s="8"/>
      <c r="G139" s="10" t="s">
        <v>95</v>
      </c>
      <c r="H139" s="8" t="s">
        <v>20</v>
      </c>
      <c r="I139" s="10" t="s">
        <v>96</v>
      </c>
      <c r="J139" s="8" t="s">
        <v>20</v>
      </c>
    </row>
    <row r="140" spans="1:10" x14ac:dyDescent="0.25">
      <c r="A140" s="14">
        <v>149</v>
      </c>
      <c r="B140" s="15" t="s">
        <v>22</v>
      </c>
      <c r="C140" s="14">
        <v>9</v>
      </c>
      <c r="D140" s="8" t="s">
        <v>5</v>
      </c>
      <c r="E140" s="10" t="s">
        <v>97</v>
      </c>
      <c r="F140" s="8"/>
      <c r="G140" s="10" t="s">
        <v>98</v>
      </c>
      <c r="H140" s="8" t="s">
        <v>20</v>
      </c>
      <c r="I140" s="10" t="s">
        <v>99</v>
      </c>
      <c r="J140" s="8"/>
    </row>
    <row r="141" spans="1:10" x14ac:dyDescent="0.25">
      <c r="A141" s="14">
        <v>130</v>
      </c>
      <c r="B141" s="15" t="s">
        <v>22</v>
      </c>
      <c r="C141" s="14">
        <v>10</v>
      </c>
      <c r="D141" s="8" t="s">
        <v>4</v>
      </c>
      <c r="E141" s="10" t="s">
        <v>47</v>
      </c>
      <c r="F141" s="8"/>
      <c r="G141" s="16" t="s">
        <v>48</v>
      </c>
      <c r="H141" s="14"/>
      <c r="I141" s="16" t="s">
        <v>49</v>
      </c>
      <c r="J141" s="8" t="s">
        <v>20</v>
      </c>
    </row>
    <row r="142" spans="1:10" x14ac:dyDescent="0.25">
      <c r="A142" s="8">
        <v>131</v>
      </c>
      <c r="B142" s="15" t="s">
        <v>22</v>
      </c>
      <c r="C142" s="8">
        <v>11</v>
      </c>
      <c r="D142" s="8" t="s">
        <v>4</v>
      </c>
      <c r="E142" s="10" t="s">
        <v>50</v>
      </c>
      <c r="F142" s="8" t="s">
        <v>20</v>
      </c>
      <c r="G142" s="16" t="s">
        <v>51</v>
      </c>
      <c r="H142" s="14"/>
      <c r="I142" s="16" t="s">
        <v>52</v>
      </c>
      <c r="J142" s="8"/>
    </row>
    <row r="143" spans="1:10" x14ac:dyDescent="0.25">
      <c r="A143" s="14">
        <v>132</v>
      </c>
      <c r="B143" s="15" t="s">
        <v>22</v>
      </c>
      <c r="C143" s="14">
        <v>12</v>
      </c>
      <c r="D143" s="8" t="s">
        <v>4</v>
      </c>
      <c r="E143" s="10" t="s">
        <v>53</v>
      </c>
      <c r="F143" s="8"/>
      <c r="G143" s="10" t="s">
        <v>54</v>
      </c>
      <c r="H143" s="8" t="s">
        <v>20</v>
      </c>
      <c r="I143" s="10" t="s">
        <v>55</v>
      </c>
      <c r="J143" s="8"/>
    </row>
    <row r="144" spans="1:10" x14ac:dyDescent="0.25">
      <c r="A144" s="14">
        <v>133</v>
      </c>
      <c r="B144" s="15" t="s">
        <v>22</v>
      </c>
      <c r="C144" s="14">
        <v>13</v>
      </c>
      <c r="D144" s="8" t="s">
        <v>4</v>
      </c>
      <c r="E144" s="10" t="s">
        <v>56</v>
      </c>
      <c r="F144" s="8"/>
      <c r="G144" s="10" t="s">
        <v>57</v>
      </c>
      <c r="H144" s="8" t="s">
        <v>20</v>
      </c>
      <c r="I144" s="10" t="s">
        <v>58</v>
      </c>
      <c r="J144" s="8"/>
    </row>
    <row r="145" spans="1:10" x14ac:dyDescent="0.25">
      <c r="A145" s="14">
        <v>134</v>
      </c>
      <c r="B145" s="15" t="s">
        <v>22</v>
      </c>
      <c r="C145" s="8">
        <v>14</v>
      </c>
      <c r="D145" s="8" t="s">
        <v>4</v>
      </c>
      <c r="E145" s="10" t="s">
        <v>59</v>
      </c>
      <c r="F145" s="8"/>
      <c r="G145" s="10" t="s">
        <v>60</v>
      </c>
      <c r="H145" s="8" t="s">
        <v>20</v>
      </c>
      <c r="I145" s="10" t="s">
        <v>61</v>
      </c>
      <c r="J145" s="8"/>
    </row>
    <row r="146" spans="1:10" x14ac:dyDescent="0.25">
      <c r="A146" s="14">
        <v>135</v>
      </c>
      <c r="B146" s="15" t="s">
        <v>22</v>
      </c>
      <c r="C146" s="14">
        <v>15</v>
      </c>
      <c r="D146" s="8" t="s">
        <v>4</v>
      </c>
      <c r="E146" s="10" t="s">
        <v>215</v>
      </c>
      <c r="F146" s="8"/>
      <c r="G146" s="10" t="s">
        <v>63</v>
      </c>
      <c r="H146" s="8" t="s">
        <v>20</v>
      </c>
      <c r="I146" s="10" t="s">
        <v>62</v>
      </c>
      <c r="J146" s="8"/>
    </row>
    <row r="147" spans="1:10" x14ac:dyDescent="0.25">
      <c r="A147" s="14">
        <v>136</v>
      </c>
      <c r="B147" s="15" t="s">
        <v>22</v>
      </c>
      <c r="C147" s="14">
        <v>16</v>
      </c>
      <c r="D147" s="8" t="s">
        <v>4</v>
      </c>
      <c r="E147" s="10" t="s">
        <v>64</v>
      </c>
      <c r="F147" s="8"/>
      <c r="G147" s="10" t="s">
        <v>65</v>
      </c>
      <c r="H147" s="8" t="s">
        <v>20</v>
      </c>
      <c r="I147" s="10" t="s">
        <v>66</v>
      </c>
      <c r="J147" s="8"/>
    </row>
    <row r="148" spans="1:10" x14ac:dyDescent="0.25">
      <c r="A148" s="14">
        <v>137</v>
      </c>
      <c r="B148" s="15" t="s">
        <v>22</v>
      </c>
      <c r="C148" s="8">
        <v>17</v>
      </c>
      <c r="D148" s="8" t="s">
        <v>4</v>
      </c>
      <c r="E148" s="10" t="s">
        <v>67</v>
      </c>
      <c r="F148" s="8"/>
      <c r="G148" s="16" t="s">
        <v>68</v>
      </c>
      <c r="H148" s="14" t="s">
        <v>20</v>
      </c>
      <c r="I148" s="16" t="s">
        <v>69</v>
      </c>
      <c r="J148" s="8"/>
    </row>
    <row r="149" spans="1:10" x14ac:dyDescent="0.25">
      <c r="A149" s="14">
        <v>138</v>
      </c>
      <c r="B149" s="15" t="s">
        <v>22</v>
      </c>
      <c r="C149" s="14">
        <v>18</v>
      </c>
      <c r="D149" s="8" t="s">
        <v>4</v>
      </c>
      <c r="E149" s="10" t="s">
        <v>216</v>
      </c>
      <c r="F149" s="8"/>
      <c r="G149" s="16" t="s">
        <v>70</v>
      </c>
      <c r="H149" s="14" t="s">
        <v>20</v>
      </c>
      <c r="I149" s="10" t="s">
        <v>71</v>
      </c>
      <c r="J149" s="8"/>
    </row>
    <row r="150" spans="1:10" x14ac:dyDescent="0.25">
      <c r="A150" s="14">
        <v>139</v>
      </c>
      <c r="B150" s="15" t="s">
        <v>22</v>
      </c>
      <c r="C150" s="14">
        <v>19</v>
      </c>
      <c r="D150" s="8" t="s">
        <v>4</v>
      </c>
      <c r="E150" s="10" t="s">
        <v>72</v>
      </c>
      <c r="F150" s="8" t="s">
        <v>20</v>
      </c>
      <c r="G150" s="10" t="s">
        <v>73</v>
      </c>
      <c r="H150" s="8" t="s">
        <v>20</v>
      </c>
      <c r="I150" s="10" t="s">
        <v>217</v>
      </c>
      <c r="J150" s="14"/>
    </row>
    <row r="151" spans="1:10" x14ac:dyDescent="0.25">
      <c r="A151" s="14">
        <v>140</v>
      </c>
      <c r="B151" s="15" t="s">
        <v>22</v>
      </c>
      <c r="C151" s="8">
        <v>20</v>
      </c>
      <c r="D151" s="8" t="s">
        <v>4</v>
      </c>
      <c r="E151" s="10" t="s">
        <v>44</v>
      </c>
      <c r="F151" s="8"/>
      <c r="G151" s="10" t="s">
        <v>45</v>
      </c>
      <c r="H151" s="8" t="s">
        <v>20</v>
      </c>
      <c r="I151" s="10" t="s">
        <v>46</v>
      </c>
      <c r="J151" s="8"/>
    </row>
    <row r="152" spans="1:10" x14ac:dyDescent="0.25">
      <c r="A152" s="8">
        <v>150</v>
      </c>
      <c r="B152" s="9" t="s">
        <v>24</v>
      </c>
      <c r="C152" s="8">
        <v>1</v>
      </c>
      <c r="D152" s="8" t="s">
        <v>5</v>
      </c>
      <c r="E152" s="13" t="s">
        <v>28</v>
      </c>
      <c r="F152" s="8"/>
      <c r="G152" s="9" t="s">
        <v>104</v>
      </c>
      <c r="H152" s="8" t="s">
        <v>20</v>
      </c>
      <c r="I152" s="9" t="s">
        <v>105</v>
      </c>
      <c r="J152" s="8"/>
    </row>
    <row r="153" spans="1:10" x14ac:dyDescent="0.25">
      <c r="A153" s="8">
        <v>151</v>
      </c>
      <c r="B153" s="9" t="s">
        <v>24</v>
      </c>
      <c r="C153" s="8">
        <v>2</v>
      </c>
      <c r="D153" s="8" t="s">
        <v>5</v>
      </c>
      <c r="E153" s="10" t="s">
        <v>106</v>
      </c>
      <c r="F153" s="8"/>
      <c r="G153" s="10" t="s">
        <v>107</v>
      </c>
      <c r="H153" s="8" t="s">
        <v>20</v>
      </c>
      <c r="I153" s="10" t="s">
        <v>108</v>
      </c>
      <c r="J153" s="8"/>
    </row>
    <row r="154" spans="1:10" x14ac:dyDescent="0.25">
      <c r="A154" s="14">
        <v>152</v>
      </c>
      <c r="B154" s="9" t="s">
        <v>24</v>
      </c>
      <c r="C154" s="8">
        <v>3</v>
      </c>
      <c r="D154" s="8" t="s">
        <v>5</v>
      </c>
      <c r="E154" s="10" t="s">
        <v>109</v>
      </c>
      <c r="F154" s="8"/>
      <c r="G154" s="10" t="s">
        <v>110</v>
      </c>
      <c r="H154" s="8" t="s">
        <v>20</v>
      </c>
      <c r="I154" s="10" t="s">
        <v>111</v>
      </c>
      <c r="J154" s="8"/>
    </row>
    <row r="155" spans="1:10" x14ac:dyDescent="0.25">
      <c r="A155" s="14">
        <v>153</v>
      </c>
      <c r="B155" s="9" t="s">
        <v>24</v>
      </c>
      <c r="C155" s="8">
        <v>4</v>
      </c>
      <c r="D155" s="8" t="s">
        <v>5</v>
      </c>
      <c r="E155" s="10" t="s">
        <v>124</v>
      </c>
      <c r="F155" s="8"/>
      <c r="G155" s="10" t="s">
        <v>125</v>
      </c>
      <c r="H155" s="8" t="s">
        <v>20</v>
      </c>
      <c r="I155" s="10" t="s">
        <v>126</v>
      </c>
      <c r="J155" s="8"/>
    </row>
    <row r="156" spans="1:10" x14ac:dyDescent="0.25">
      <c r="A156" s="14">
        <v>154</v>
      </c>
      <c r="B156" s="9" t="s">
        <v>24</v>
      </c>
      <c r="C156" s="8">
        <v>5</v>
      </c>
      <c r="D156" s="8" t="s">
        <v>5</v>
      </c>
      <c r="E156" s="10" t="s">
        <v>121</v>
      </c>
      <c r="F156" s="8"/>
      <c r="G156" s="10" t="s">
        <v>122</v>
      </c>
      <c r="H156" s="8" t="s">
        <v>20</v>
      </c>
      <c r="I156" s="10" t="s">
        <v>123</v>
      </c>
      <c r="J156" s="8"/>
    </row>
    <row r="157" spans="1:10" x14ac:dyDescent="0.25">
      <c r="A157" s="14">
        <v>155</v>
      </c>
      <c r="B157" s="9" t="s">
        <v>24</v>
      </c>
      <c r="C157" s="8">
        <v>6</v>
      </c>
      <c r="D157" s="8" t="s">
        <v>5</v>
      </c>
      <c r="E157" s="10" t="s">
        <v>118</v>
      </c>
      <c r="F157" s="8"/>
      <c r="G157" s="10" t="s">
        <v>119</v>
      </c>
      <c r="H157" s="8" t="s">
        <v>20</v>
      </c>
      <c r="I157" s="10" t="s">
        <v>120</v>
      </c>
      <c r="J157" s="8"/>
    </row>
    <row r="158" spans="1:10" x14ac:dyDescent="0.25">
      <c r="A158" s="14">
        <v>156</v>
      </c>
      <c r="B158" s="9" t="s">
        <v>24</v>
      </c>
      <c r="C158" s="8">
        <v>7</v>
      </c>
      <c r="D158" s="14" t="s">
        <v>4</v>
      </c>
      <c r="E158" s="10" t="s">
        <v>115</v>
      </c>
      <c r="F158" s="8" t="s">
        <v>20</v>
      </c>
      <c r="G158" s="16" t="s">
        <v>116</v>
      </c>
      <c r="H158" s="14" t="s">
        <v>20</v>
      </c>
      <c r="I158" s="16" t="s">
        <v>117</v>
      </c>
      <c r="J158" s="8" t="s">
        <v>20</v>
      </c>
    </row>
    <row r="159" spans="1:10" x14ac:dyDescent="0.25">
      <c r="A159" s="8">
        <v>157</v>
      </c>
      <c r="B159" s="9" t="s">
        <v>24</v>
      </c>
      <c r="C159" s="8">
        <v>8</v>
      </c>
      <c r="D159" s="14" t="s">
        <v>4</v>
      </c>
      <c r="E159" s="10" t="s">
        <v>112</v>
      </c>
      <c r="F159" s="8" t="s">
        <v>20</v>
      </c>
      <c r="G159" s="16" t="s">
        <v>113</v>
      </c>
      <c r="H159" s="14" t="s">
        <v>20</v>
      </c>
      <c r="I159" s="16" t="s">
        <v>114</v>
      </c>
      <c r="J159" s="8" t="s">
        <v>20</v>
      </c>
    </row>
    <row r="160" spans="1:10" x14ac:dyDescent="0.25">
      <c r="A160" s="14">
        <v>158</v>
      </c>
      <c r="B160" s="9" t="s">
        <v>100</v>
      </c>
      <c r="C160" s="14">
        <v>1</v>
      </c>
      <c r="D160" s="8" t="s">
        <v>5</v>
      </c>
      <c r="E160" s="10" t="s">
        <v>291</v>
      </c>
      <c r="F160" s="8"/>
      <c r="G160" s="10" t="s">
        <v>292</v>
      </c>
      <c r="H160" s="8"/>
      <c r="I160" s="10" t="s">
        <v>293</v>
      </c>
      <c r="J160" s="8" t="s">
        <v>20</v>
      </c>
    </row>
    <row r="161" spans="1:10" x14ac:dyDescent="0.25">
      <c r="A161" s="14">
        <v>159</v>
      </c>
      <c r="B161" s="9" t="s">
        <v>100</v>
      </c>
      <c r="C161" s="14">
        <v>2</v>
      </c>
      <c r="D161" s="8" t="s">
        <v>4</v>
      </c>
      <c r="E161" s="10" t="s">
        <v>294</v>
      </c>
      <c r="F161" s="8" t="s">
        <v>20</v>
      </c>
      <c r="G161" s="10" t="s">
        <v>295</v>
      </c>
      <c r="H161" s="8"/>
      <c r="I161" s="10" t="s">
        <v>296</v>
      </c>
      <c r="J161" s="8"/>
    </row>
    <row r="162" spans="1:10" x14ac:dyDescent="0.25">
      <c r="A162" s="14">
        <v>160</v>
      </c>
      <c r="B162" s="15" t="s">
        <v>100</v>
      </c>
      <c r="C162" s="8">
        <v>3</v>
      </c>
      <c r="D162" s="8" t="s">
        <v>5</v>
      </c>
      <c r="E162" s="10" t="s">
        <v>297</v>
      </c>
      <c r="F162" s="8" t="s">
        <v>20</v>
      </c>
      <c r="G162" s="10" t="s">
        <v>298</v>
      </c>
      <c r="H162" s="8" t="s">
        <v>20</v>
      </c>
      <c r="I162" s="10" t="s">
        <v>299</v>
      </c>
      <c r="J162" s="8"/>
    </row>
    <row r="163" spans="1:10" x14ac:dyDescent="0.25">
      <c r="A163" s="14">
        <v>161</v>
      </c>
      <c r="B163" s="15" t="s">
        <v>35</v>
      </c>
      <c r="C163" s="8">
        <v>7</v>
      </c>
      <c r="D163" s="8"/>
      <c r="E163" s="10"/>
      <c r="F163" s="8"/>
      <c r="G163" s="10"/>
      <c r="H163" s="8"/>
      <c r="I163" s="10"/>
      <c r="J163" s="8"/>
    </row>
  </sheetData>
  <autoFilter ref="A2:J117"/>
  <sortState ref="B3:D159">
    <sortCondition ref="B3:B159"/>
    <sortCondition descending="1" ref="D3:D159"/>
  </sortState>
  <mergeCells count="1">
    <mergeCell ref="B1:G1"/>
  </mergeCells>
  <phoneticPr fontId="5" type="noConversion"/>
  <pageMargins left="0.7" right="0.7" top="0.75" bottom="0.75" header="0.3" footer="0.3"/>
  <pageSetup paperSize="9" scale="82" orientation="portrait" horizontalDpi="360" verticalDpi="360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3"/>
  <sheetViews>
    <sheetView tabSelected="1" zoomScale="80" zoomScaleNormal="80" workbookViewId="0">
      <pane xSplit="2" ySplit="3" topLeftCell="C7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0.85546875" style="1" customWidth="1"/>
    <col min="2" max="2" width="14" style="1" customWidth="1"/>
    <col min="3" max="3" width="27.140625" bestFit="1" customWidth="1"/>
    <col min="4" max="4" width="12.42578125" style="1" customWidth="1"/>
    <col min="5" max="5" width="5.7109375" customWidth="1"/>
    <col min="6" max="6" width="23.140625" bestFit="1" customWidth="1"/>
    <col min="7" max="7" width="5.7109375" style="1" customWidth="1"/>
    <col min="8" max="8" width="12" style="38" bestFit="1" customWidth="1"/>
    <col min="9" max="9" width="21.42578125" bestFit="1" customWidth="1"/>
    <col min="10" max="10" width="5.7109375" style="1" customWidth="1"/>
    <col min="11" max="11" width="12" style="3" bestFit="1" customWidth="1"/>
    <col min="12" max="12" width="18" style="43" bestFit="1" customWidth="1"/>
    <col min="13" max="13" width="29.42578125" bestFit="1" customWidth="1"/>
    <col min="14" max="14" width="5.7109375" style="1" customWidth="1"/>
    <col min="15" max="15" width="12" style="3" bestFit="1" customWidth="1"/>
    <col min="16" max="16" width="12" style="43" bestFit="1" customWidth="1"/>
  </cols>
  <sheetData>
    <row r="1" spans="1:16" ht="62.25" customHeight="1" x14ac:dyDescent="0.25">
      <c r="A1" s="62"/>
      <c r="B1" s="62"/>
      <c r="C1" s="63"/>
      <c r="D1" s="62"/>
      <c r="E1" s="63"/>
      <c r="F1" s="66" t="s">
        <v>38</v>
      </c>
      <c r="G1" s="66"/>
      <c r="H1" s="66"/>
      <c r="I1" s="66"/>
      <c r="J1" s="66"/>
      <c r="K1" s="66"/>
      <c r="L1" s="66"/>
      <c r="M1" s="63"/>
      <c r="N1" s="62"/>
      <c r="O1" s="64"/>
      <c r="P1" s="64"/>
    </row>
    <row r="2" spans="1:16" x14ac:dyDescent="0.25">
      <c r="A2" s="62"/>
      <c r="B2" s="62"/>
      <c r="C2" s="63"/>
      <c r="D2" s="62"/>
      <c r="E2" s="63"/>
      <c r="F2" s="63"/>
      <c r="G2" s="62"/>
      <c r="H2" s="63"/>
      <c r="I2" s="63"/>
      <c r="J2" s="62"/>
      <c r="K2" s="64"/>
      <c r="L2" s="64"/>
      <c r="M2" s="63"/>
      <c r="N2" s="62"/>
      <c r="O2" s="64"/>
      <c r="P2" s="64"/>
    </row>
    <row r="3" spans="1:16" ht="35.25" customHeight="1" x14ac:dyDescent="0.25">
      <c r="A3" s="50" t="s">
        <v>9</v>
      </c>
      <c r="B3" s="51" t="s">
        <v>503</v>
      </c>
      <c r="C3" s="52" t="s">
        <v>0</v>
      </c>
      <c r="D3" s="50" t="s">
        <v>2</v>
      </c>
      <c r="E3" s="50" t="s">
        <v>19</v>
      </c>
      <c r="F3" s="50" t="s">
        <v>10</v>
      </c>
      <c r="G3" s="50" t="s">
        <v>33</v>
      </c>
      <c r="H3" s="39" t="s">
        <v>8</v>
      </c>
      <c r="I3" s="50" t="s">
        <v>11</v>
      </c>
      <c r="J3" s="50" t="s">
        <v>33</v>
      </c>
      <c r="K3" s="53" t="s">
        <v>8</v>
      </c>
      <c r="L3" s="44" t="s">
        <v>502</v>
      </c>
      <c r="M3" s="50" t="s">
        <v>13</v>
      </c>
      <c r="N3" s="50" t="s">
        <v>33</v>
      </c>
      <c r="O3" s="53" t="s">
        <v>8</v>
      </c>
      <c r="P3" s="44" t="s">
        <v>501</v>
      </c>
    </row>
    <row r="4" spans="1:16" ht="20.100000000000001" customHeight="1" x14ac:dyDescent="0.25">
      <c r="A4" s="54">
        <v>1</v>
      </c>
      <c r="B4" s="54">
        <v>141</v>
      </c>
      <c r="C4" s="55" t="str">
        <f>IF(ISNA(VLOOKUP($B:$B,'GS Teams'!$A:$D,2,FALSE))," ",(VLOOKUP($B:$B,'GS Teams'!$A:$D,2,FALSE)))</f>
        <v>Tyne Bridge Harriers</v>
      </c>
      <c r="D4" s="56">
        <f>IF(ISNA(VLOOKUP($B:$B,'GS Teams'!$A:$D,3,FALSE))," ",(VLOOKUP($B:$B,'GS Teams'!$A:$D,3,FALSE)))</f>
        <v>1</v>
      </c>
      <c r="E4" s="55" t="str">
        <f>IF(ISNA(VLOOKUP($B:$B,'GS Teams'!$A:$D,4,FALSE))," ",(VLOOKUP($B:$B,'GS Teams'!$A:$D,4,FALSE)))</f>
        <v>M</v>
      </c>
      <c r="F4" s="55" t="str">
        <f>IF(ISNA(VLOOKUP($B:$B,'GS Teams'!$A:$E,5,FALSE))," ",(VLOOKUP($B:$B,'GS Teams'!$A:$E,5,FALSE)))</f>
        <v>Terry Scott</v>
      </c>
      <c r="G4" s="56" t="str">
        <f>IF(ISNA(VLOOKUP($B:$B,'GS Teams'!$A:$F,6,FALSE))," ",(VLOOKUP($B:$B,'GS Teams'!$A:$F,6,FALSE)))</f>
        <v>V</v>
      </c>
      <c r="H4" s="40">
        <v>6.8865740740740736E-3</v>
      </c>
      <c r="I4" s="57" t="str">
        <f>IF(ISNA(VLOOKUP($B:$B,'GS Teams'!$A:$G,7,FALSE))," ",(VLOOKUP($B:$B,'GS Teams'!$A:$G,7,FALSE)))</f>
        <v>James Dunce</v>
      </c>
      <c r="J4" s="54">
        <f>IF(ISNA(VLOOKUP($B:$B,'GS Teams'!$A:$H,8,FALSE))," ",(VLOOKUP($B:$B,'GS Teams'!$A:$H,8,FALSE)))</f>
        <v>0</v>
      </c>
      <c r="K4" s="58">
        <f t="shared" ref="K4:K35" si="0">L4-H4</f>
        <v>6.5972222222222239E-3</v>
      </c>
      <c r="L4" s="40">
        <v>1.3483796296296298E-2</v>
      </c>
      <c r="M4" s="59" t="str">
        <f>IF(ISNA(VLOOKUP($B:$B,'GS Teams'!$A:$I,9,FALSE))," ",(VLOOKUP($B:$B,'GS Teams'!$A:$I,9,FALSE)))</f>
        <v>Finn Brodie</v>
      </c>
      <c r="N4" s="60">
        <f>IF(ISNA(VLOOKUP($B:$B,'GS Teams'!$A:$J,10,FALSE))," ",(VLOOKUP($B:$B,'GS Teams'!$A:$J,10,FALSE)))</f>
        <v>0</v>
      </c>
      <c r="O4" s="58">
        <f t="shared" ref="O4:O35" si="1">P4-L4</f>
        <v>6.7129629629629605E-3</v>
      </c>
      <c r="P4" s="40">
        <v>2.0196759259259258E-2</v>
      </c>
    </row>
    <row r="5" spans="1:16" ht="20.100000000000001" customHeight="1" x14ac:dyDescent="0.25">
      <c r="A5" s="54">
        <v>2</v>
      </c>
      <c r="B5" s="54">
        <v>123</v>
      </c>
      <c r="C5" s="55" t="str">
        <f>IF(ISNA(VLOOKUP($B:$B,'GS Teams'!$A:$D,2,FALSE))," ",(VLOOKUP($B:$B,'GS Teams'!$A:$D,2,FALSE)))</f>
        <v>Sunderland Harriers</v>
      </c>
      <c r="D5" s="56">
        <f>IF(ISNA(VLOOKUP($B:$B,'GS Teams'!$A:$D,3,FALSE))," ",(VLOOKUP($B:$B,'GS Teams'!$A:$D,3,FALSE)))</f>
        <v>1</v>
      </c>
      <c r="E5" s="55" t="str">
        <f>IF(ISNA(VLOOKUP($B:$B,'GS Teams'!$A:$D,4,FALSE))," ",(VLOOKUP($B:$B,'GS Teams'!$A:$D,4,FALSE)))</f>
        <v>M</v>
      </c>
      <c r="F5" s="55" t="str">
        <f>IF(ISNA(VLOOKUP($B:$B,'GS Teams'!$A:$E,5,FALSE))," ",(VLOOKUP($B:$B,'GS Teams'!$A:$E,5,FALSE)))</f>
        <v>Michael Thompson</v>
      </c>
      <c r="G5" s="56" t="str">
        <f>IF(ISNA(VLOOKUP($B:$B,'GS Teams'!$A:$F,6,FALSE))," ",(VLOOKUP($B:$B,'GS Teams'!$A:$F,6,FALSE)))</f>
        <v>V</v>
      </c>
      <c r="H5" s="41">
        <v>7.2685185185185188E-3</v>
      </c>
      <c r="I5" s="57" t="str">
        <f>IF(ISNA(VLOOKUP($B:$B,'GS Teams'!$A:$G,7,FALSE))," ",(VLOOKUP($B:$B,'GS Teams'!$A:$G,7,FALSE)))</f>
        <v>Andy Powell</v>
      </c>
      <c r="J5" s="54">
        <f>IF(ISNA(VLOOKUP($B:$B,'GS Teams'!$A:$H,8,FALSE))," ",(VLOOKUP($B:$B,'GS Teams'!$A:$H,8,FALSE)))</f>
        <v>0</v>
      </c>
      <c r="K5" s="58">
        <f t="shared" si="0"/>
        <v>6.8287037037037023E-3</v>
      </c>
      <c r="L5" s="41">
        <v>1.4097222222222221E-2</v>
      </c>
      <c r="M5" s="59" t="str">
        <f>IF(ISNA(VLOOKUP($B:$B,'GS Teams'!$A:$I,9,FALSE))," ",(VLOOKUP($B:$B,'GS Teams'!$A:$I,9,FALSE)))</f>
        <v>Ian Ritchie</v>
      </c>
      <c r="N5" s="60">
        <f>IF(ISNA(VLOOKUP($B:$B,'GS Teams'!$A:$J,10,FALSE))," ",(VLOOKUP($B:$B,'GS Teams'!$A:$J,10,FALSE)))</f>
        <v>0</v>
      </c>
      <c r="O5" s="58">
        <f t="shared" si="1"/>
        <v>7.1875000000000012E-3</v>
      </c>
      <c r="P5" s="41">
        <v>2.1284722222222222E-2</v>
      </c>
    </row>
    <row r="6" spans="1:16" ht="20.100000000000001" customHeight="1" x14ac:dyDescent="0.25">
      <c r="A6" s="54">
        <v>3</v>
      </c>
      <c r="B6" s="54">
        <v>41</v>
      </c>
      <c r="C6" s="55" t="str">
        <f>IF(ISNA(VLOOKUP($B:$B,'GS Teams'!$A:$D,2,FALSE))," ",(VLOOKUP($B:$B,'GS Teams'!$A:$D,2,FALSE)))</f>
        <v>Elswick Harriers</v>
      </c>
      <c r="D6" s="56">
        <f>IF(ISNA(VLOOKUP($B:$B,'GS Teams'!$A:$D,3,FALSE))," ",(VLOOKUP($B:$B,'GS Teams'!$A:$D,3,FALSE)))</f>
        <v>1</v>
      </c>
      <c r="E6" s="55" t="str">
        <f>IF(ISNA(VLOOKUP($B:$B,'GS Teams'!$A:$D,4,FALSE))," ",(VLOOKUP($B:$B,'GS Teams'!$A:$D,4,FALSE)))</f>
        <v>M</v>
      </c>
      <c r="F6" s="55" t="str">
        <f>IF(ISNA(VLOOKUP($B:$B,'GS Teams'!$A:$E,5,FALSE))," ",(VLOOKUP($B:$B,'GS Teams'!$A:$E,5,FALSE)))</f>
        <v>Paul Turner</v>
      </c>
      <c r="G6" s="56" t="str">
        <f>IF(ISNA(VLOOKUP($B:$B,'GS Teams'!$A:$F,6,FALSE))," ",(VLOOKUP($B:$B,'GS Teams'!$A:$F,6,FALSE)))</f>
        <v>V</v>
      </c>
      <c r="H6" s="41">
        <v>7.2453703703703708E-3</v>
      </c>
      <c r="I6" s="57" t="str">
        <f>IF(ISNA(VLOOKUP($B:$B,'GS Teams'!$A:$G,7,FALSE))," ",(VLOOKUP($B:$B,'GS Teams'!$A:$G,7,FALSE)))</f>
        <v>Lee Bennett</v>
      </c>
      <c r="J6" s="54" t="str">
        <f>IF(ISNA(VLOOKUP($B:$B,'GS Teams'!$A:$H,8,FALSE))," ",(VLOOKUP($B:$B,'GS Teams'!$A:$H,8,FALSE)))</f>
        <v>V</v>
      </c>
      <c r="K6" s="58">
        <f t="shared" si="0"/>
        <v>7.3842592592592588E-3</v>
      </c>
      <c r="L6" s="41">
        <v>1.462962962962963E-2</v>
      </c>
      <c r="M6" s="59" t="str">
        <f>IF(ISNA(VLOOKUP($B:$B,'GS Teams'!$A:$I,9,FALSE))," ",(VLOOKUP($B:$B,'GS Teams'!$A:$I,9,FALSE)))</f>
        <v>Tadele Geremew</v>
      </c>
      <c r="N6" s="60">
        <f>IF(ISNA(VLOOKUP($B:$B,'GS Teams'!$A:$J,10,FALSE))," ",(VLOOKUP($B:$B,'GS Teams'!$A:$J,10,FALSE)))</f>
        <v>0</v>
      </c>
      <c r="O6" s="58">
        <f t="shared" si="1"/>
        <v>6.9560185185185159E-3</v>
      </c>
      <c r="P6" s="41">
        <v>2.1585648148148145E-2</v>
      </c>
    </row>
    <row r="7" spans="1:16" ht="20.100000000000001" customHeight="1" x14ac:dyDescent="0.25">
      <c r="A7" s="54">
        <v>4</v>
      </c>
      <c r="B7" s="54">
        <v>95</v>
      </c>
      <c r="C7" s="55" t="str">
        <f>IF(ISNA(VLOOKUP($B:$B,'GS Teams'!$A:$D,2,FALSE))," ",(VLOOKUP($B:$B,'GS Teams'!$A:$D,2,FALSE)))</f>
        <v>North Shields Poly</v>
      </c>
      <c r="D7" s="56">
        <f>IF(ISNA(VLOOKUP($B:$B,'GS Teams'!$A:$D,3,FALSE))," ",(VLOOKUP($B:$B,'GS Teams'!$A:$D,3,FALSE)))</f>
        <v>1</v>
      </c>
      <c r="E7" s="55" t="str">
        <f>IF(ISNA(VLOOKUP($B:$B,'GS Teams'!$A:$D,4,FALSE))," ",(VLOOKUP($B:$B,'GS Teams'!$A:$D,4,FALSE)))</f>
        <v>M</v>
      </c>
      <c r="F7" s="55" t="str">
        <f>IF(ISNA(VLOOKUP($B:$B,'GS Teams'!$A:$E,5,FALSE))," ",(VLOOKUP($B:$B,'GS Teams'!$A:$E,5,FALSE)))</f>
        <v>Guy Bracken</v>
      </c>
      <c r="G7" s="56" t="str">
        <f>IF(ISNA(VLOOKUP($B:$B,'GS Teams'!$A:$F,6,FALSE))," ",(VLOOKUP($B:$B,'GS Teams'!$A:$F,6,FALSE)))</f>
        <v>V</v>
      </c>
      <c r="H7" s="41">
        <v>7.013888888888889E-3</v>
      </c>
      <c r="I7" s="57" t="str">
        <f>IF(ISNA(VLOOKUP($B:$B,'GS Teams'!$A:$G,7,FALSE))," ",(VLOOKUP($B:$B,'GS Teams'!$A:$G,7,FALSE)))</f>
        <v>Rob Walker</v>
      </c>
      <c r="J7" s="54" t="str">
        <f>IF(ISNA(VLOOKUP($B:$B,'GS Teams'!$A:$H,8,FALSE))," ",(VLOOKUP($B:$B,'GS Teams'!$A:$H,8,FALSE)))</f>
        <v>V</v>
      </c>
      <c r="K7" s="58">
        <f t="shared" si="0"/>
        <v>7.3032407407407421E-3</v>
      </c>
      <c r="L7" s="41">
        <v>1.4317129629629631E-2</v>
      </c>
      <c r="M7" s="59" t="str">
        <f>IF(ISNA(VLOOKUP($B:$B,'GS Teams'!$A:$I,9,FALSE))," ",(VLOOKUP($B:$B,'GS Teams'!$A:$I,9,FALSE)))</f>
        <v>Michael Dawson</v>
      </c>
      <c r="N7" s="60">
        <f>IF(ISNA(VLOOKUP($B:$B,'GS Teams'!$A:$J,10,FALSE))," ",(VLOOKUP($B:$B,'GS Teams'!$A:$J,10,FALSE)))</f>
        <v>0</v>
      </c>
      <c r="O7" s="58">
        <f t="shared" si="1"/>
        <v>7.3379629629629593E-3</v>
      </c>
      <c r="P7" s="41">
        <v>2.165509259259259E-2</v>
      </c>
    </row>
    <row r="8" spans="1:16" ht="20.100000000000001" customHeight="1" x14ac:dyDescent="0.25">
      <c r="A8" s="54">
        <v>5</v>
      </c>
      <c r="B8" s="54">
        <v>142</v>
      </c>
      <c r="C8" s="55" t="str">
        <f>IF(ISNA(VLOOKUP($B:$B,'GS Teams'!$A:$D,2,FALSE))," ",(VLOOKUP($B:$B,'GS Teams'!$A:$D,2,FALSE)))</f>
        <v>Tyne Bridge Harriers</v>
      </c>
      <c r="D8" s="56">
        <f>IF(ISNA(VLOOKUP($B:$B,'GS Teams'!$A:$D,3,FALSE))," ",(VLOOKUP($B:$B,'GS Teams'!$A:$D,3,FALSE)))</f>
        <v>2</v>
      </c>
      <c r="E8" s="55" t="str">
        <f>IF(ISNA(VLOOKUP($B:$B,'GS Teams'!$A:$D,4,FALSE))," ",(VLOOKUP($B:$B,'GS Teams'!$A:$D,4,FALSE)))</f>
        <v>M</v>
      </c>
      <c r="F8" s="55" t="str">
        <f>IF(ISNA(VLOOKUP($B:$B,'GS Teams'!$A:$E,5,FALSE))," ",(VLOOKUP($B:$B,'GS Teams'!$A:$E,5,FALSE)))</f>
        <v>Simon Kristiansen</v>
      </c>
      <c r="G8" s="56">
        <f>IF(ISNA(VLOOKUP($B:$B,'GS Teams'!$A:$F,6,FALSE))," ",(VLOOKUP($B:$B,'GS Teams'!$A:$F,6,FALSE)))</f>
        <v>0</v>
      </c>
      <c r="H8" s="41">
        <v>7.0486111111111105E-3</v>
      </c>
      <c r="I8" s="57" t="str">
        <f>IF(ISNA(VLOOKUP($B:$B,'GS Teams'!$A:$G,7,FALSE))," ",(VLOOKUP($B:$B,'GS Teams'!$A:$G,7,FALSE)))</f>
        <v>Davey Wright</v>
      </c>
      <c r="J8" s="54" t="str">
        <f>IF(ISNA(VLOOKUP($B:$B,'GS Teams'!$A:$H,8,FALSE))," ",(VLOOKUP($B:$B,'GS Teams'!$A:$H,8,FALSE)))</f>
        <v>V</v>
      </c>
      <c r="K8" s="58">
        <f t="shared" si="0"/>
        <v>7.3263888888888884E-3</v>
      </c>
      <c r="L8" s="41">
        <v>1.4374999999999999E-2</v>
      </c>
      <c r="M8" s="59" t="str">
        <f>IF(ISNA(VLOOKUP($B:$B,'GS Teams'!$A:$I,9,FALSE))," ",(VLOOKUP($B:$B,'GS Teams'!$A:$I,9,FALSE)))</f>
        <v>David Green</v>
      </c>
      <c r="N8" s="60">
        <f>IF(ISNA(VLOOKUP($B:$B,'GS Teams'!$A:$J,10,FALSE))," ",(VLOOKUP($B:$B,'GS Teams'!$A:$J,10,FALSE)))</f>
        <v>0</v>
      </c>
      <c r="O8" s="58">
        <f t="shared" si="1"/>
        <v>7.3611111111111134E-3</v>
      </c>
      <c r="P8" s="41">
        <v>2.1736111111111112E-2</v>
      </c>
    </row>
    <row r="9" spans="1:16" ht="20.100000000000001" customHeight="1" x14ac:dyDescent="0.25">
      <c r="A9" s="54">
        <v>6</v>
      </c>
      <c r="B9" s="54">
        <v>80</v>
      </c>
      <c r="C9" s="55" t="str">
        <f>IF(ISNA(VLOOKUP($B:$B,'GS Teams'!$A:$D,2,FALSE))," ",(VLOOKUP($B:$B,'GS Teams'!$A:$D,2,FALSE)))</f>
        <v>Jarrow &amp; Hebburn</v>
      </c>
      <c r="D9" s="56">
        <f>IF(ISNA(VLOOKUP($B:$B,'GS Teams'!$A:$D,3,FALSE))," ",(VLOOKUP($B:$B,'GS Teams'!$A:$D,3,FALSE)))</f>
        <v>2</v>
      </c>
      <c r="E9" s="55" t="str">
        <f>IF(ISNA(VLOOKUP($B:$B,'GS Teams'!$A:$D,4,FALSE))," ",(VLOOKUP($B:$B,'GS Teams'!$A:$D,4,FALSE)))</f>
        <v>M</v>
      </c>
      <c r="F9" s="55" t="str">
        <f>IF(ISNA(VLOOKUP($B:$B,'GS Teams'!$A:$E,5,FALSE))," ",(VLOOKUP($B:$B,'GS Teams'!$A:$E,5,FALSE)))</f>
        <v>Jonny Evans</v>
      </c>
      <c r="G9" s="56">
        <f>IF(ISNA(VLOOKUP($B:$B,'GS Teams'!$A:$F,6,FALSE))," ",(VLOOKUP($B:$B,'GS Teams'!$A:$F,6,FALSE)))</f>
        <v>0</v>
      </c>
      <c r="H9" s="41">
        <v>7.083333333333333E-3</v>
      </c>
      <c r="I9" s="57" t="str">
        <f>IF(ISNA(VLOOKUP($B:$B,'GS Teams'!$A:$G,7,FALSE))," ",(VLOOKUP($B:$B,'GS Teams'!$A:$G,7,FALSE)))</f>
        <v>Kevin Emmett</v>
      </c>
      <c r="J9" s="54" t="str">
        <f>IF(ISNA(VLOOKUP($B:$B,'GS Teams'!$A:$H,8,FALSE))," ",(VLOOKUP($B:$B,'GS Teams'!$A:$H,8,FALSE)))</f>
        <v>V</v>
      </c>
      <c r="K9" s="58">
        <f t="shared" si="0"/>
        <v>7.789351851851852E-3</v>
      </c>
      <c r="L9" s="41">
        <v>1.4872685185185185E-2</v>
      </c>
      <c r="M9" s="59" t="str">
        <f>IF(ISNA(VLOOKUP($B:$B,'GS Teams'!$A:$I,9,FALSE))," ",(VLOOKUP($B:$B,'GS Teams'!$A:$I,9,FALSE)))</f>
        <v>Graeme Taylor</v>
      </c>
      <c r="N9" s="60">
        <f>IF(ISNA(VLOOKUP($B:$B,'GS Teams'!$A:$J,10,FALSE))," ",(VLOOKUP($B:$B,'GS Teams'!$A:$J,10,FALSE)))</f>
        <v>0</v>
      </c>
      <c r="O9" s="58">
        <f t="shared" si="1"/>
        <v>6.8865740740740745E-3</v>
      </c>
      <c r="P9" s="41">
        <v>2.1759259259259259E-2</v>
      </c>
    </row>
    <row r="10" spans="1:16" ht="20.100000000000001" customHeight="1" x14ac:dyDescent="0.25">
      <c r="A10" s="54">
        <v>7</v>
      </c>
      <c r="B10" s="56">
        <v>59</v>
      </c>
      <c r="C10" s="55" t="str">
        <f>IF(ISNA(VLOOKUP($B:$B,'GS Teams'!$A:$D,2,FALSE))," ",(VLOOKUP($B:$B,'GS Teams'!$A:$D,2,FALSE)))</f>
        <v>Gosforth Harriers</v>
      </c>
      <c r="D10" s="56">
        <f>IF(ISNA(VLOOKUP($B:$B,'GS Teams'!$A:$D,3,FALSE))," ",(VLOOKUP($B:$B,'GS Teams'!$A:$D,3,FALSE)))</f>
        <v>1</v>
      </c>
      <c r="E10" s="55" t="str">
        <f>IF(ISNA(VLOOKUP($B:$B,'GS Teams'!$A:$D,4,FALSE))," ",(VLOOKUP($B:$B,'GS Teams'!$A:$D,4,FALSE)))</f>
        <v>M</v>
      </c>
      <c r="F10" s="55" t="str">
        <f>IF(ISNA(VLOOKUP($B:$B,'GS Teams'!$A:$E,5,FALSE))," ",(VLOOKUP($B:$B,'GS Teams'!$A:$E,5,FALSE)))</f>
        <v>Lewis Timmins</v>
      </c>
      <c r="G10" s="56">
        <f>IF(ISNA(VLOOKUP($B:$B,'GS Teams'!$A:$F,6,FALSE))," ",(VLOOKUP($B:$B,'GS Teams'!$A:$F,6,FALSE)))</f>
        <v>0</v>
      </c>
      <c r="H10" s="41">
        <v>6.8634259259259256E-3</v>
      </c>
      <c r="I10" s="57" t="str">
        <f>IF(ISNA(VLOOKUP($B:$B,'GS Teams'!$A:$G,7,FALSE))," ",(VLOOKUP($B:$B,'GS Teams'!$A:$G,7,FALSE)))</f>
        <v>Jamie Thom</v>
      </c>
      <c r="J10" s="54">
        <f>IF(ISNA(VLOOKUP($B:$B,'GS Teams'!$A:$H,8,FALSE))," ",(VLOOKUP($B:$B,'GS Teams'!$A:$H,8,FALSE)))</f>
        <v>0</v>
      </c>
      <c r="K10" s="58">
        <f t="shared" si="0"/>
        <v>7.2106481481481483E-3</v>
      </c>
      <c r="L10" s="41">
        <v>1.4074074074074074E-2</v>
      </c>
      <c r="M10" s="59" t="str">
        <f>IF(ISNA(VLOOKUP($B:$B,'GS Teams'!$A:$I,9,FALSE))," ",(VLOOKUP($B:$B,'GS Teams'!$A:$I,9,FALSE)))</f>
        <v>Darren McBain</v>
      </c>
      <c r="N10" s="60" t="str">
        <f>IF(ISNA(VLOOKUP($B:$B,'GS Teams'!$A:$J,10,FALSE))," ",(VLOOKUP($B:$B,'GS Teams'!$A:$J,10,FALSE)))</f>
        <v>V</v>
      </c>
      <c r="O10" s="58">
        <f t="shared" si="1"/>
        <v>7.7430555555555568E-3</v>
      </c>
      <c r="P10" s="41">
        <v>2.1817129629629631E-2</v>
      </c>
    </row>
    <row r="11" spans="1:16" ht="20.100000000000001" customHeight="1" x14ac:dyDescent="0.25">
      <c r="A11" s="54">
        <v>8</v>
      </c>
      <c r="B11" s="54">
        <v>56</v>
      </c>
      <c r="C11" s="55" t="str">
        <f>IF(ISNA(VLOOKUP($B:$B,'GS Teams'!$A:$D,2,FALSE))," ",(VLOOKUP($B:$B,'GS Teams'!$A:$D,2,FALSE)))</f>
        <v>Gateshead Harriers (N/C)</v>
      </c>
      <c r="D11" s="56">
        <f>IF(ISNA(VLOOKUP($B:$B,'GS Teams'!$A:$D,3,FALSE))," ",(VLOOKUP($B:$B,'GS Teams'!$A:$D,3,FALSE)))</f>
        <v>6</v>
      </c>
      <c r="E11" s="55" t="str">
        <f>IF(ISNA(VLOOKUP($B:$B,'GS Teams'!$A:$D,4,FALSE))," ",(VLOOKUP($B:$B,'GS Teams'!$A:$D,4,FALSE)))</f>
        <v>M</v>
      </c>
      <c r="F11" s="55" t="str">
        <f>IF(ISNA(VLOOKUP($B:$B,'GS Teams'!$A:$E,5,FALSE))," ",(VLOOKUP($B:$B,'GS Teams'!$A:$E,5,FALSE)))</f>
        <v>Daniel Johnson</v>
      </c>
      <c r="G11" s="56">
        <f>IF(ISNA(VLOOKUP($B:$B,'GS Teams'!$A:$F,6,FALSE))," ",(VLOOKUP($B:$B,'GS Teams'!$A:$F,6,FALSE)))</f>
        <v>0</v>
      </c>
      <c r="H11" s="41">
        <v>6.7245370370370367E-3</v>
      </c>
      <c r="I11" s="57" t="str">
        <f>IF(ISNA(VLOOKUP($B:$B,'GS Teams'!$A:$G,7,FALSE))," ",(VLOOKUP($B:$B,'GS Teams'!$A:$G,7,FALSE)))</f>
        <v>Steven Medd</v>
      </c>
      <c r="J11" s="54">
        <f>IF(ISNA(VLOOKUP($B:$B,'GS Teams'!$A:$H,8,FALSE))," ",(VLOOKUP($B:$B,'GS Teams'!$A:$H,8,FALSE)))</f>
        <v>0</v>
      </c>
      <c r="K11" s="58">
        <f t="shared" si="0"/>
        <v>7.3148148148148148E-3</v>
      </c>
      <c r="L11" s="41">
        <v>1.4039351851851851E-2</v>
      </c>
      <c r="M11" s="59" t="str">
        <f>IF(ISNA(VLOOKUP($B:$B,'GS Teams'!$A:$I,9,FALSE))," ",(VLOOKUP($B:$B,'GS Teams'!$A:$I,9,FALSE)))</f>
        <v>Chris Paton</v>
      </c>
      <c r="N11" s="60">
        <f>IF(ISNA(VLOOKUP($B:$B,'GS Teams'!$A:$J,10,FALSE))," ",(VLOOKUP($B:$B,'GS Teams'!$A:$J,10,FALSE)))</f>
        <v>0</v>
      </c>
      <c r="O11" s="58">
        <f t="shared" si="1"/>
        <v>7.8587962962962978E-3</v>
      </c>
      <c r="P11" s="41">
        <v>2.1898148148148149E-2</v>
      </c>
    </row>
    <row r="12" spans="1:16" ht="20.100000000000001" customHeight="1" x14ac:dyDescent="0.25">
      <c r="A12" s="54">
        <v>9</v>
      </c>
      <c r="B12" s="54">
        <v>65</v>
      </c>
      <c r="C12" s="55" t="str">
        <f>IF(ISNA(VLOOKUP($B:$B,'GS Teams'!$A:$D,2,FALSE))," ",(VLOOKUP($B:$B,'GS Teams'!$A:$D,2,FALSE)))</f>
        <v>Heaton Harriers</v>
      </c>
      <c r="D12" s="56">
        <f>IF(ISNA(VLOOKUP($B:$B,'GS Teams'!$A:$D,3,FALSE))," ",(VLOOKUP($B:$B,'GS Teams'!$A:$D,3,FALSE)))</f>
        <v>1</v>
      </c>
      <c r="E12" s="55" t="str">
        <f>IF(ISNA(VLOOKUP($B:$B,'GS Teams'!$A:$D,4,FALSE))," ",(VLOOKUP($B:$B,'GS Teams'!$A:$D,4,FALSE)))</f>
        <v>M</v>
      </c>
      <c r="F12" s="55" t="str">
        <f>IF(ISNA(VLOOKUP($B:$B,'GS Teams'!$A:$E,5,FALSE))," ",(VLOOKUP($B:$B,'GS Teams'!$A:$E,5,FALSE)))</f>
        <v>Mark Banks</v>
      </c>
      <c r="G12" s="56">
        <f>IF(ISNA(VLOOKUP($B:$B,'GS Teams'!$A:$F,6,FALSE))," ",(VLOOKUP($B:$B,'GS Teams'!$A:$F,6,FALSE)))</f>
        <v>0</v>
      </c>
      <c r="H12" s="41">
        <v>7.0717592592592594E-3</v>
      </c>
      <c r="I12" s="57" t="str">
        <f>IF(ISNA(VLOOKUP($B:$B,'GS Teams'!$A:$G,7,FALSE))," ",(VLOOKUP($B:$B,'GS Teams'!$A:$G,7,FALSE)))</f>
        <v xml:space="preserve">Andy Burden </v>
      </c>
      <c r="J12" s="54" t="str">
        <f>IF(ISNA(VLOOKUP($B:$B,'GS Teams'!$A:$H,8,FALSE))," ",(VLOOKUP($B:$B,'GS Teams'!$A:$H,8,FALSE)))</f>
        <v>V</v>
      </c>
      <c r="K12" s="58">
        <f t="shared" si="0"/>
        <v>7.8356481481481471E-3</v>
      </c>
      <c r="L12" s="41">
        <v>1.4907407407407406E-2</v>
      </c>
      <c r="M12" s="59" t="str">
        <f>IF(ISNA(VLOOKUP($B:$B,'GS Teams'!$A:$I,9,FALSE))," ",(VLOOKUP($B:$B,'GS Teams'!$A:$I,9,FALSE)))</f>
        <v>James McKenzie</v>
      </c>
      <c r="N12" s="60">
        <f>IF(ISNA(VLOOKUP($B:$B,'GS Teams'!$A:$J,10,FALSE))," ",(VLOOKUP($B:$B,'GS Teams'!$A:$J,10,FALSE)))</f>
        <v>0</v>
      </c>
      <c r="O12" s="58">
        <f t="shared" si="1"/>
        <v>7.3958333333333324E-3</v>
      </c>
      <c r="P12" s="41">
        <v>2.2303240740740738E-2</v>
      </c>
    </row>
    <row r="13" spans="1:16" ht="20.100000000000001" customHeight="1" x14ac:dyDescent="0.25">
      <c r="A13" s="54">
        <v>10</v>
      </c>
      <c r="B13" s="54">
        <v>143</v>
      </c>
      <c r="C13" s="55" t="str">
        <f>IF(ISNA(VLOOKUP($B:$B,'GS Teams'!$A:$D,2,FALSE))," ",(VLOOKUP($B:$B,'GS Teams'!$A:$D,2,FALSE)))</f>
        <v>Tyne Bridge Harriers</v>
      </c>
      <c r="D13" s="56">
        <f>IF(ISNA(VLOOKUP($B:$B,'GS Teams'!$A:$D,3,FALSE))," ",(VLOOKUP($B:$B,'GS Teams'!$A:$D,3,FALSE)))</f>
        <v>3</v>
      </c>
      <c r="E13" s="55" t="str">
        <f>IF(ISNA(VLOOKUP($B:$B,'GS Teams'!$A:$D,4,FALSE))," ",(VLOOKUP($B:$B,'GS Teams'!$A:$D,4,FALSE)))</f>
        <v>M</v>
      </c>
      <c r="F13" s="55" t="str">
        <f>IF(ISNA(VLOOKUP($B:$B,'GS Teams'!$A:$E,5,FALSE))," ",(VLOOKUP($B:$B,'GS Teams'!$A:$E,5,FALSE)))</f>
        <v>Paul Turnbull</v>
      </c>
      <c r="G13" s="56">
        <f>IF(ISNA(VLOOKUP($B:$B,'GS Teams'!$A:$F,6,FALSE))," ",(VLOOKUP($B:$B,'GS Teams'!$A:$F,6,FALSE)))</f>
        <v>0</v>
      </c>
      <c r="H13" s="41">
        <v>7.2106481481481475E-3</v>
      </c>
      <c r="I13" s="57" t="str">
        <f>IF(ISNA(VLOOKUP($B:$B,'GS Teams'!$A:$G,7,FALSE))," ",(VLOOKUP($B:$B,'GS Teams'!$A:$G,7,FALSE)))</f>
        <v>Matty Tomlinson</v>
      </c>
      <c r="J13" s="54" t="str">
        <f>IF(ISNA(VLOOKUP($B:$B,'GS Teams'!$A:$H,8,FALSE))," ",(VLOOKUP($B:$B,'GS Teams'!$A:$H,8,FALSE)))</f>
        <v>V</v>
      </c>
      <c r="K13" s="58">
        <f t="shared" si="0"/>
        <v>7.9861111111111105E-3</v>
      </c>
      <c r="L13" s="41">
        <v>1.5196759259259259E-2</v>
      </c>
      <c r="M13" s="59" t="str">
        <f>IF(ISNA(VLOOKUP($B:$B,'GS Teams'!$A:$I,9,FALSE))," ",(VLOOKUP($B:$B,'GS Teams'!$A:$I,9,FALSE)))</f>
        <v>Justin Januszewski</v>
      </c>
      <c r="N13" s="60">
        <f>IF(ISNA(VLOOKUP($B:$B,'GS Teams'!$A:$J,10,FALSE))," ",(VLOOKUP($B:$B,'GS Teams'!$A:$J,10,FALSE)))</f>
        <v>0</v>
      </c>
      <c r="O13" s="58">
        <f t="shared" si="1"/>
        <v>7.511574074074075E-3</v>
      </c>
      <c r="P13" s="41">
        <v>2.2708333333333334E-2</v>
      </c>
    </row>
    <row r="14" spans="1:16" ht="20.100000000000001" customHeight="1" x14ac:dyDescent="0.25">
      <c r="A14" s="54">
        <v>11</v>
      </c>
      <c r="B14" s="54">
        <v>18</v>
      </c>
      <c r="C14" s="55" t="str">
        <f>IF(ISNA(VLOOKUP($B:$B,'GS Teams'!$A:$D,2,FALSE))," ",(VLOOKUP($B:$B,'GS Teams'!$A:$D,2,FALSE)))</f>
        <v>Blyth RC</v>
      </c>
      <c r="D14" s="56">
        <f>IF(ISNA(VLOOKUP($B:$B,'GS Teams'!$A:$D,3,FALSE))," ",(VLOOKUP($B:$B,'GS Teams'!$A:$D,3,FALSE)))</f>
        <v>1</v>
      </c>
      <c r="E14" s="55" t="str">
        <f>IF(ISNA(VLOOKUP($B:$B,'GS Teams'!$A:$D,4,FALSE))," ",(VLOOKUP($B:$B,'GS Teams'!$A:$D,4,FALSE)))</f>
        <v>M</v>
      </c>
      <c r="F14" s="55" t="str">
        <f>IF(ISNA(VLOOKUP($B:$B,'GS Teams'!$A:$E,5,FALSE))," ",(VLOOKUP($B:$B,'GS Teams'!$A:$E,5,FALSE)))</f>
        <v>Brad Clough</v>
      </c>
      <c r="G14" s="56">
        <f>IF(ISNA(VLOOKUP($B:$B,'GS Teams'!$A:$F,6,FALSE))," ",(VLOOKUP($B:$B,'GS Teams'!$A:$F,6,FALSE)))</f>
        <v>0</v>
      </c>
      <c r="H14" s="41">
        <v>7.2106481481481475E-3</v>
      </c>
      <c r="I14" s="57" t="str">
        <f>IF(ISNA(VLOOKUP($B:$B,'GS Teams'!$A:$G,7,FALSE))," ",(VLOOKUP($B:$B,'GS Teams'!$A:$G,7,FALSE)))</f>
        <v>Ellis Hetherington</v>
      </c>
      <c r="J14" s="54">
        <f>IF(ISNA(VLOOKUP($B:$B,'GS Teams'!$A:$H,8,FALSE))," ",(VLOOKUP($B:$B,'GS Teams'!$A:$H,8,FALSE)))</f>
        <v>0</v>
      </c>
      <c r="K14" s="58">
        <f t="shared" si="0"/>
        <v>7.2106481481481475E-3</v>
      </c>
      <c r="L14" s="41">
        <v>1.4421296296296295E-2</v>
      </c>
      <c r="M14" s="59" t="str">
        <f>IF(ISNA(VLOOKUP($B:$B,'GS Teams'!$A:$I,9,FALSE))," ",(VLOOKUP($B:$B,'GS Teams'!$A:$I,9,FALSE)))</f>
        <v>Steven French</v>
      </c>
      <c r="N14" s="60" t="str">
        <f>IF(ISNA(VLOOKUP($B:$B,'GS Teams'!$A:$J,10,FALSE))," ",(VLOOKUP($B:$B,'GS Teams'!$A:$J,10,FALSE)))</f>
        <v>V</v>
      </c>
      <c r="O14" s="58">
        <f t="shared" si="1"/>
        <v>8.3680555555555574E-3</v>
      </c>
      <c r="P14" s="41">
        <v>2.2789351851851852E-2</v>
      </c>
    </row>
    <row r="15" spans="1:16" ht="20.100000000000001" customHeight="1" x14ac:dyDescent="0.25">
      <c r="A15" s="54">
        <v>12</v>
      </c>
      <c r="B15" s="54">
        <v>150</v>
      </c>
      <c r="C15" s="55" t="str">
        <f>IF(ISNA(VLOOKUP($B:$B,'GS Teams'!$A:$D,2,FALSE))," ",(VLOOKUP($B:$B,'GS Teams'!$A:$D,2,FALSE)))</f>
        <v>Wallsend Harriers</v>
      </c>
      <c r="D15" s="56">
        <f>IF(ISNA(VLOOKUP($B:$B,'GS Teams'!$A:$D,3,FALSE))," ",(VLOOKUP($B:$B,'GS Teams'!$A:$D,3,FALSE)))</f>
        <v>1</v>
      </c>
      <c r="E15" s="55" t="str">
        <f>IF(ISNA(VLOOKUP($B:$B,'GS Teams'!$A:$D,4,FALSE))," ",(VLOOKUP($B:$B,'GS Teams'!$A:$D,4,FALSE)))</f>
        <v>M</v>
      </c>
      <c r="F15" s="55" t="str">
        <f>IF(ISNA(VLOOKUP($B:$B,'GS Teams'!$A:$E,5,FALSE))," ",(VLOOKUP($B:$B,'GS Teams'!$A:$E,5,FALSE)))</f>
        <v>Andy Graham</v>
      </c>
      <c r="G15" s="56">
        <f>IF(ISNA(VLOOKUP($B:$B,'GS Teams'!$A:$F,6,FALSE))," ",(VLOOKUP($B:$B,'GS Teams'!$A:$F,6,FALSE)))</f>
        <v>0</v>
      </c>
      <c r="H15" s="41">
        <v>7.1990740740740739E-3</v>
      </c>
      <c r="I15" s="57" t="str">
        <f>IF(ISNA(VLOOKUP($B:$B,'GS Teams'!$A:$G,7,FALSE))," ",(VLOOKUP($B:$B,'GS Teams'!$A:$G,7,FALSE)))</f>
        <v>Brian Hetherington</v>
      </c>
      <c r="J15" s="54" t="str">
        <f>IF(ISNA(VLOOKUP($B:$B,'GS Teams'!$A:$H,8,FALSE))," ",(VLOOKUP($B:$B,'GS Teams'!$A:$H,8,FALSE)))</f>
        <v>V</v>
      </c>
      <c r="K15" s="58">
        <f t="shared" si="0"/>
        <v>7.8935185185185185E-3</v>
      </c>
      <c r="L15" s="41">
        <v>1.5092592592592593E-2</v>
      </c>
      <c r="M15" s="59" t="str">
        <f>IF(ISNA(VLOOKUP($B:$B,'GS Teams'!$A:$I,9,FALSE))," ",(VLOOKUP($B:$B,'GS Teams'!$A:$I,9,FALSE)))</f>
        <v>Simon Lyon</v>
      </c>
      <c r="N15" s="60">
        <f>IF(ISNA(VLOOKUP($B:$B,'GS Teams'!$A:$J,10,FALSE))," ",(VLOOKUP($B:$B,'GS Teams'!$A:$J,10,FALSE)))</f>
        <v>0</v>
      </c>
      <c r="O15" s="58">
        <f t="shared" si="1"/>
        <v>7.6967592592592591E-3</v>
      </c>
      <c r="P15" s="41">
        <v>2.2789351851851852E-2</v>
      </c>
    </row>
    <row r="16" spans="1:16" ht="20.100000000000001" customHeight="1" x14ac:dyDescent="0.25">
      <c r="A16" s="54">
        <v>13</v>
      </c>
      <c r="B16" s="54">
        <v>96</v>
      </c>
      <c r="C16" s="55" t="str">
        <f>IF(ISNA(VLOOKUP($B:$B,'GS Teams'!$A:$D,2,FALSE))," ",(VLOOKUP($B:$B,'GS Teams'!$A:$D,2,FALSE)))</f>
        <v>North Shields Poly</v>
      </c>
      <c r="D16" s="56">
        <f>IF(ISNA(VLOOKUP($B:$B,'GS Teams'!$A:$D,3,FALSE))," ",(VLOOKUP($B:$B,'GS Teams'!$A:$D,3,FALSE)))</f>
        <v>2</v>
      </c>
      <c r="E16" s="55" t="str">
        <f>IF(ISNA(VLOOKUP($B:$B,'GS Teams'!$A:$D,4,FALSE))," ",(VLOOKUP($B:$B,'GS Teams'!$A:$D,4,FALSE)))</f>
        <v>M</v>
      </c>
      <c r="F16" s="55" t="str">
        <f>IF(ISNA(VLOOKUP($B:$B,'GS Teams'!$A:$E,5,FALSE))," ",(VLOOKUP($B:$B,'GS Teams'!$A:$E,5,FALSE)))</f>
        <v>Tom Penfold</v>
      </c>
      <c r="G16" s="56">
        <f>IF(ISNA(VLOOKUP($B:$B,'GS Teams'!$A:$F,6,FALSE))," ",(VLOOKUP($B:$B,'GS Teams'!$A:$F,6,FALSE)))</f>
        <v>0</v>
      </c>
      <c r="H16" s="41">
        <v>7.6157407407407415E-3</v>
      </c>
      <c r="I16" s="57" t="str">
        <f>IF(ISNA(VLOOKUP($B:$B,'GS Teams'!$A:$G,7,FALSE))," ",(VLOOKUP($B:$B,'GS Teams'!$A:$G,7,FALSE)))</f>
        <v>Michael Parkinson</v>
      </c>
      <c r="J16" s="54" t="str">
        <f>IF(ISNA(VLOOKUP($B:$B,'GS Teams'!$A:$H,8,FALSE))," ",(VLOOKUP($B:$B,'GS Teams'!$A:$H,8,FALSE)))</f>
        <v>V</v>
      </c>
      <c r="K16" s="58">
        <f t="shared" si="0"/>
        <v>7.430555555555554E-3</v>
      </c>
      <c r="L16" s="41">
        <v>1.5046296296296295E-2</v>
      </c>
      <c r="M16" s="59" t="str">
        <f>IF(ISNA(VLOOKUP($B:$B,'GS Teams'!$A:$I,9,FALSE))," ",(VLOOKUP($B:$B,'GS Teams'!$A:$I,9,FALSE)))</f>
        <v>Patrick Houghton</v>
      </c>
      <c r="N16" s="60">
        <f>IF(ISNA(VLOOKUP($B:$B,'GS Teams'!$A:$J,10,FALSE))," ",(VLOOKUP($B:$B,'GS Teams'!$A:$J,10,FALSE)))</f>
        <v>0</v>
      </c>
      <c r="O16" s="58">
        <f t="shared" si="1"/>
        <v>7.766203703703704E-3</v>
      </c>
      <c r="P16" s="41">
        <v>2.2812499999999999E-2</v>
      </c>
    </row>
    <row r="17" spans="1:16" ht="20.100000000000001" customHeight="1" x14ac:dyDescent="0.25">
      <c r="A17" s="54">
        <v>14</v>
      </c>
      <c r="B17" s="54">
        <v>151</v>
      </c>
      <c r="C17" s="55" t="str">
        <f>IF(ISNA(VLOOKUP($B:$B,'GS Teams'!$A:$D,2,FALSE))," ",(VLOOKUP($B:$B,'GS Teams'!$A:$D,2,FALSE)))</f>
        <v>Wallsend Harriers</v>
      </c>
      <c r="D17" s="56">
        <f>IF(ISNA(VLOOKUP($B:$B,'GS Teams'!$A:$D,3,FALSE))," ",(VLOOKUP($B:$B,'GS Teams'!$A:$D,3,FALSE)))</f>
        <v>2</v>
      </c>
      <c r="E17" s="55" t="str">
        <f>IF(ISNA(VLOOKUP($B:$B,'GS Teams'!$A:$D,4,FALSE))," ",(VLOOKUP($B:$B,'GS Teams'!$A:$D,4,FALSE)))</f>
        <v>M</v>
      </c>
      <c r="F17" s="55" t="str">
        <f>IF(ISNA(VLOOKUP($B:$B,'GS Teams'!$A:$E,5,FALSE))," ",(VLOOKUP($B:$B,'GS Teams'!$A:$E,5,FALSE)))</f>
        <v>Jack Armstrong</v>
      </c>
      <c r="G17" s="56">
        <f>IF(ISNA(VLOOKUP($B:$B,'GS Teams'!$A:$F,6,FALSE))," ",(VLOOKUP($B:$B,'GS Teams'!$A:$F,6,FALSE)))</f>
        <v>0</v>
      </c>
      <c r="H17" s="41">
        <v>7.3726851851851861E-3</v>
      </c>
      <c r="I17" s="57" t="str">
        <f>IF(ISNA(VLOOKUP($B:$B,'GS Teams'!$A:$G,7,FALSE))," ",(VLOOKUP($B:$B,'GS Teams'!$A:$G,7,FALSE)))</f>
        <v>Dan Wetherall</v>
      </c>
      <c r="J17" s="54" t="str">
        <f>IF(ISNA(VLOOKUP($B:$B,'GS Teams'!$A:$H,8,FALSE))," ",(VLOOKUP($B:$B,'GS Teams'!$A:$H,8,FALSE)))</f>
        <v>V</v>
      </c>
      <c r="K17" s="58">
        <f t="shared" si="0"/>
        <v>7.7430555555555542E-3</v>
      </c>
      <c r="L17" s="41">
        <v>1.511574074074074E-2</v>
      </c>
      <c r="M17" s="59" t="str">
        <f>IF(ISNA(VLOOKUP($B:$B,'GS Teams'!$A:$I,9,FALSE))," ",(VLOOKUP($B:$B,'GS Teams'!$A:$I,9,FALSE)))</f>
        <v>Denver Stretesky</v>
      </c>
      <c r="N17" s="60">
        <f>IF(ISNA(VLOOKUP($B:$B,'GS Teams'!$A:$J,10,FALSE))," ",(VLOOKUP($B:$B,'GS Teams'!$A:$J,10,FALSE)))</f>
        <v>0</v>
      </c>
      <c r="O17" s="58">
        <f t="shared" si="1"/>
        <v>7.8703703703703696E-3</v>
      </c>
      <c r="P17" s="41">
        <v>2.298611111111111E-2</v>
      </c>
    </row>
    <row r="18" spans="1:16" ht="20.100000000000001" customHeight="1" x14ac:dyDescent="0.25">
      <c r="A18" s="54">
        <v>15</v>
      </c>
      <c r="B18" s="54">
        <v>66</v>
      </c>
      <c r="C18" s="55" t="str">
        <f>IF(ISNA(VLOOKUP($B:$B,'GS Teams'!$A:$D,2,FALSE))," ",(VLOOKUP($B:$B,'GS Teams'!$A:$D,2,FALSE)))</f>
        <v>Heaton Harriers</v>
      </c>
      <c r="D18" s="56">
        <f>IF(ISNA(VLOOKUP($B:$B,'GS Teams'!$A:$D,3,FALSE))," ",(VLOOKUP($B:$B,'GS Teams'!$A:$D,3,FALSE)))</f>
        <v>2</v>
      </c>
      <c r="E18" s="55" t="str">
        <f>IF(ISNA(VLOOKUP($B:$B,'GS Teams'!$A:$D,4,FALSE))," ",(VLOOKUP($B:$B,'GS Teams'!$A:$D,4,FALSE)))</f>
        <v>M</v>
      </c>
      <c r="F18" s="55" t="str">
        <f>IF(ISNA(VLOOKUP($B:$B,'GS Teams'!$A:$E,5,FALSE))," ",(VLOOKUP($B:$B,'GS Teams'!$A:$E,5,FALSE)))</f>
        <v xml:space="preserve">John Moore </v>
      </c>
      <c r="G18" s="56" t="str">
        <f>IF(ISNA(VLOOKUP($B:$B,'GS Teams'!$A:$F,6,FALSE))," ",(VLOOKUP($B:$B,'GS Teams'!$A:$F,6,FALSE)))</f>
        <v>V</v>
      </c>
      <c r="H18" s="41">
        <v>7.9166666666666673E-3</v>
      </c>
      <c r="I18" s="57" t="str">
        <f>IF(ISNA(VLOOKUP($B:$B,'GS Teams'!$A:$G,7,FALSE))," ",(VLOOKUP($B:$B,'GS Teams'!$A:$G,7,FALSE)))</f>
        <v>Tom Oliphant</v>
      </c>
      <c r="J18" s="54">
        <f>IF(ISNA(VLOOKUP($B:$B,'GS Teams'!$A:$H,8,FALSE))," ",(VLOOKUP($B:$B,'GS Teams'!$A:$H,8,FALSE)))</f>
        <v>0</v>
      </c>
      <c r="K18" s="58">
        <f t="shared" si="0"/>
        <v>7.6157407407407389E-3</v>
      </c>
      <c r="L18" s="41">
        <v>1.5532407407407406E-2</v>
      </c>
      <c r="M18" s="59" t="str">
        <f>IF(ISNA(VLOOKUP($B:$B,'GS Teams'!$A:$I,9,FALSE))," ",(VLOOKUP($B:$B,'GS Teams'!$A:$I,9,FALSE)))</f>
        <v>Stephen Schubeler</v>
      </c>
      <c r="N18" s="60">
        <f>IF(ISNA(VLOOKUP($B:$B,'GS Teams'!$A:$J,10,FALSE))," ",(VLOOKUP($B:$B,'GS Teams'!$A:$J,10,FALSE)))</f>
        <v>0</v>
      </c>
      <c r="O18" s="58">
        <f t="shared" si="1"/>
        <v>7.6273148148148177E-3</v>
      </c>
      <c r="P18" s="41">
        <v>2.3159722222222224E-2</v>
      </c>
    </row>
    <row r="19" spans="1:16" ht="20.100000000000001" customHeight="1" x14ac:dyDescent="0.25">
      <c r="A19" s="54">
        <v>16</v>
      </c>
      <c r="B19" s="54">
        <v>144</v>
      </c>
      <c r="C19" s="55" t="str">
        <f>IF(ISNA(VLOOKUP($B:$B,'GS Teams'!$A:$D,2,FALSE))," ",(VLOOKUP($B:$B,'GS Teams'!$A:$D,2,FALSE)))</f>
        <v>Tyne Bridge Harriers</v>
      </c>
      <c r="D19" s="56">
        <f>IF(ISNA(VLOOKUP($B:$B,'GS Teams'!$A:$D,3,FALSE))," ",(VLOOKUP($B:$B,'GS Teams'!$A:$D,3,FALSE)))</f>
        <v>4</v>
      </c>
      <c r="E19" s="55" t="str">
        <f>IF(ISNA(VLOOKUP($B:$B,'GS Teams'!$A:$D,4,FALSE))," ",(VLOOKUP($B:$B,'GS Teams'!$A:$D,4,FALSE)))</f>
        <v>M</v>
      </c>
      <c r="F19" s="55" t="str">
        <f>IF(ISNA(VLOOKUP($B:$B,'GS Teams'!$A:$E,5,FALSE))," ",(VLOOKUP($B:$B,'GS Teams'!$A:$E,5,FALSE)))</f>
        <v>Paul O'Mara</v>
      </c>
      <c r="G19" s="56">
        <f>IF(ISNA(VLOOKUP($B:$B,'GS Teams'!$A:$F,6,FALSE))," ",(VLOOKUP($B:$B,'GS Teams'!$A:$F,6,FALSE)))</f>
        <v>0</v>
      </c>
      <c r="H19" s="41">
        <v>7.3611111111111108E-3</v>
      </c>
      <c r="I19" s="57" t="str">
        <f>IF(ISNA(VLOOKUP($B:$B,'GS Teams'!$A:$G,7,FALSE))," ",(VLOOKUP($B:$B,'GS Teams'!$A:$G,7,FALSE)))</f>
        <v>Jonny Johnson</v>
      </c>
      <c r="J19" s="54" t="str">
        <f>IF(ISNA(VLOOKUP($B:$B,'GS Teams'!$A:$H,8,FALSE))," ",(VLOOKUP($B:$B,'GS Teams'!$A:$H,8,FALSE)))</f>
        <v>V</v>
      </c>
      <c r="K19" s="58">
        <f t="shared" si="0"/>
        <v>8.1481481481481474E-3</v>
      </c>
      <c r="L19" s="41">
        <v>1.5509259259259257E-2</v>
      </c>
      <c r="M19" s="59" t="str">
        <f>IF(ISNA(VLOOKUP($B:$B,'GS Teams'!$A:$I,9,FALSE))," ",(VLOOKUP($B:$B,'GS Teams'!$A:$I,9,FALSE)))</f>
        <v>John Hurse</v>
      </c>
      <c r="N19" s="60">
        <f>IF(ISNA(VLOOKUP($B:$B,'GS Teams'!$A:$J,10,FALSE))," ",(VLOOKUP($B:$B,'GS Teams'!$A:$J,10,FALSE)))</f>
        <v>0</v>
      </c>
      <c r="O19" s="58">
        <f t="shared" si="1"/>
        <v>7.731481481481485E-3</v>
      </c>
      <c r="P19" s="41">
        <v>2.3240740740740742E-2</v>
      </c>
    </row>
    <row r="20" spans="1:16" ht="20.100000000000001" customHeight="1" x14ac:dyDescent="0.25">
      <c r="A20" s="54">
        <v>17</v>
      </c>
      <c r="B20" s="54">
        <v>42</v>
      </c>
      <c r="C20" s="55" t="str">
        <f>IF(ISNA(VLOOKUP($B:$B,'GS Teams'!$A:$D,2,FALSE))," ",(VLOOKUP($B:$B,'GS Teams'!$A:$D,2,FALSE)))</f>
        <v>Elswick Harriers</v>
      </c>
      <c r="D20" s="56">
        <f>IF(ISNA(VLOOKUP($B:$B,'GS Teams'!$A:$D,3,FALSE))," ",(VLOOKUP($B:$B,'GS Teams'!$A:$D,3,FALSE)))</f>
        <v>2</v>
      </c>
      <c r="E20" s="55" t="str">
        <f>IF(ISNA(VLOOKUP($B:$B,'GS Teams'!$A:$D,4,FALSE))," ",(VLOOKUP($B:$B,'GS Teams'!$A:$D,4,FALSE)))</f>
        <v>M</v>
      </c>
      <c r="F20" s="55" t="str">
        <f>IF(ISNA(VLOOKUP($B:$B,'GS Teams'!$A:$E,5,FALSE))," ",(VLOOKUP($B:$B,'GS Teams'!$A:$E,5,FALSE)))</f>
        <v>Jason Old</v>
      </c>
      <c r="G20" s="56" t="str">
        <f>IF(ISNA(VLOOKUP($B:$B,'GS Teams'!$A:$F,6,FALSE))," ",(VLOOKUP($B:$B,'GS Teams'!$A:$F,6,FALSE)))</f>
        <v>V</v>
      </c>
      <c r="H20" s="41">
        <v>7.4652777777777781E-3</v>
      </c>
      <c r="I20" s="57" t="str">
        <f>IF(ISNA(VLOOKUP($B:$B,'GS Teams'!$A:$G,7,FALSE))," ",(VLOOKUP($B:$B,'GS Teams'!$A:$G,7,FALSE)))</f>
        <v>Paul Jones</v>
      </c>
      <c r="J20" s="54">
        <f>IF(ISNA(VLOOKUP($B:$B,'GS Teams'!$A:$H,8,FALSE))," ",(VLOOKUP($B:$B,'GS Teams'!$A:$H,8,FALSE)))</f>
        <v>0</v>
      </c>
      <c r="K20" s="58">
        <f t="shared" si="0"/>
        <v>8.0092592592592611E-3</v>
      </c>
      <c r="L20" s="41">
        <v>1.5474537037037038E-2</v>
      </c>
      <c r="M20" s="59" t="str">
        <f>IF(ISNA(VLOOKUP($B:$B,'GS Teams'!$A:$I,9,FALSE))," ",(VLOOKUP($B:$B,'GS Teams'!$A:$I,9,FALSE)))</f>
        <v>Steve Robertson</v>
      </c>
      <c r="N20" s="60" t="str">
        <f>IF(ISNA(VLOOKUP($B:$B,'GS Teams'!$A:$J,10,FALSE))," ",(VLOOKUP($B:$B,'GS Teams'!$A:$J,10,FALSE)))</f>
        <v>V</v>
      </c>
      <c r="O20" s="58">
        <f t="shared" si="1"/>
        <v>7.9050925925925903E-3</v>
      </c>
      <c r="P20" s="41">
        <v>2.3379629629629629E-2</v>
      </c>
    </row>
    <row r="21" spans="1:16" ht="20.100000000000001" customHeight="1" x14ac:dyDescent="0.25">
      <c r="A21" s="54">
        <v>18</v>
      </c>
      <c r="B21" s="54">
        <v>97</v>
      </c>
      <c r="C21" s="55" t="str">
        <f>IF(ISNA(VLOOKUP($B:$B,'GS Teams'!$A:$D,2,FALSE))," ",(VLOOKUP($B:$B,'GS Teams'!$A:$D,2,FALSE)))</f>
        <v>North Shields Poly</v>
      </c>
      <c r="D21" s="56">
        <f>IF(ISNA(VLOOKUP($B:$B,'GS Teams'!$A:$D,3,FALSE))," ",(VLOOKUP($B:$B,'GS Teams'!$A:$D,3,FALSE)))</f>
        <v>3</v>
      </c>
      <c r="E21" s="55" t="str">
        <f>IF(ISNA(VLOOKUP($B:$B,'GS Teams'!$A:$D,4,FALSE))," ",(VLOOKUP($B:$B,'GS Teams'!$A:$D,4,FALSE)))</f>
        <v>M</v>
      </c>
      <c r="F21" s="55" t="str">
        <f>IF(ISNA(VLOOKUP($B:$B,'GS Teams'!$A:$E,5,FALSE))," ",(VLOOKUP($B:$B,'GS Teams'!$A:$E,5,FALSE)))</f>
        <v>Chris Waite</v>
      </c>
      <c r="G21" s="56" t="str">
        <f>IF(ISNA(VLOOKUP($B:$B,'GS Teams'!$A:$F,6,FALSE))," ",(VLOOKUP($B:$B,'GS Teams'!$A:$F,6,FALSE)))</f>
        <v>V</v>
      </c>
      <c r="H21" s="41">
        <v>8.1365740740740738E-3</v>
      </c>
      <c r="I21" s="57" t="str">
        <f>IF(ISNA(VLOOKUP($B:$B,'GS Teams'!$A:$G,7,FALSE))," ",(VLOOKUP($B:$B,'GS Teams'!$A:$G,7,FALSE)))</f>
        <v>Stephen Hall</v>
      </c>
      <c r="J21" s="54">
        <f>IF(ISNA(VLOOKUP($B:$B,'GS Teams'!$A:$H,8,FALSE))," ",(VLOOKUP($B:$B,'GS Teams'!$A:$H,8,FALSE)))</f>
        <v>0</v>
      </c>
      <c r="K21" s="58">
        <f t="shared" si="0"/>
        <v>7.638888888888886E-3</v>
      </c>
      <c r="L21" s="41">
        <v>1.577546296296296E-2</v>
      </c>
      <c r="M21" s="59" t="str">
        <f>IF(ISNA(VLOOKUP($B:$B,'GS Teams'!$A:$I,9,FALSE))," ",(VLOOKUP($B:$B,'GS Teams'!$A:$I,9,FALSE)))</f>
        <v>Paul West</v>
      </c>
      <c r="N21" s="60">
        <f>IF(ISNA(VLOOKUP($B:$B,'GS Teams'!$A:$J,10,FALSE))," ",(VLOOKUP($B:$B,'GS Teams'!$A:$J,10,FALSE)))</f>
        <v>0</v>
      </c>
      <c r="O21" s="58">
        <f t="shared" si="1"/>
        <v>7.8240740740740805E-3</v>
      </c>
      <c r="P21" s="41">
        <v>2.359953703703704E-2</v>
      </c>
    </row>
    <row r="22" spans="1:16" ht="20.100000000000001" customHeight="1" x14ac:dyDescent="0.25">
      <c r="A22" s="54">
        <v>19</v>
      </c>
      <c r="B22" s="54">
        <v>110</v>
      </c>
      <c r="C22" s="55" t="str">
        <f>IF(ISNA(VLOOKUP($B:$B,'GS Teams'!$A:$D,2,FALSE))," ",(VLOOKUP($B:$B,'GS Teams'!$A:$D,2,FALSE)))</f>
        <v>North Shields Poly</v>
      </c>
      <c r="D22" s="56">
        <f>IF(ISNA(VLOOKUP($B:$B,'GS Teams'!$A:$D,3,FALSE))," ",(VLOOKUP($B:$B,'GS Teams'!$A:$D,3,FALSE)))</f>
        <v>16</v>
      </c>
      <c r="E22" s="55" t="str">
        <f>IF(ISNA(VLOOKUP($B:$B,'GS Teams'!$A:$D,4,FALSE))," ",(VLOOKUP($B:$B,'GS Teams'!$A:$D,4,FALSE)))</f>
        <v>F</v>
      </c>
      <c r="F22" s="55" t="str">
        <f>IF(ISNA(VLOOKUP($B:$B,'GS Teams'!$A:$E,5,FALSE))," ",(VLOOKUP($B:$B,'GS Teams'!$A:$E,5,FALSE)))</f>
        <v>C Penfold</v>
      </c>
      <c r="G22" s="56">
        <f>IF(ISNA(VLOOKUP($B:$B,'GS Teams'!$A:$F,6,FALSE))," ",(VLOOKUP($B:$B,'GS Teams'!$A:$F,6,FALSE)))</f>
        <v>0</v>
      </c>
      <c r="H22" s="41">
        <v>7.3379629629629628E-3</v>
      </c>
      <c r="I22" s="57" t="str">
        <f>IF(ISNA(VLOOKUP($B:$B,'GS Teams'!$A:$G,7,FALSE))," ",(VLOOKUP($B:$B,'GS Teams'!$A:$G,7,FALSE)))</f>
        <v>C Maley</v>
      </c>
      <c r="J22" s="54" t="str">
        <f>IF(ISNA(VLOOKUP($B:$B,'GS Teams'!$A:$H,8,FALSE))," ",(VLOOKUP($B:$B,'GS Teams'!$A:$H,8,FALSE)))</f>
        <v>V</v>
      </c>
      <c r="K22" s="58">
        <f t="shared" si="0"/>
        <v>8.3912037037037028E-3</v>
      </c>
      <c r="L22" s="41">
        <v>1.5729166666666666E-2</v>
      </c>
      <c r="M22" s="59" t="str">
        <f>IF(ISNA(VLOOKUP($B:$B,'GS Teams'!$A:$I,9,FALSE))," ",(VLOOKUP($B:$B,'GS Teams'!$A:$I,9,FALSE)))</f>
        <v>S Dann</v>
      </c>
      <c r="N22" s="60" t="str">
        <f>IF(ISNA(VLOOKUP($B:$B,'GS Teams'!$A:$J,10,FALSE))," ",(VLOOKUP($B:$B,'GS Teams'!$A:$J,10,FALSE)))</f>
        <v>V</v>
      </c>
      <c r="O22" s="58">
        <f t="shared" si="1"/>
        <v>7.9976851851851841E-3</v>
      </c>
      <c r="P22" s="41">
        <v>2.372685185185185E-2</v>
      </c>
    </row>
    <row r="23" spans="1:16" ht="20.100000000000001" customHeight="1" x14ac:dyDescent="0.25">
      <c r="A23" s="54">
        <v>20</v>
      </c>
      <c r="B23" s="54">
        <v>67</v>
      </c>
      <c r="C23" s="55" t="str">
        <f>IF(ISNA(VLOOKUP($B:$B,'GS Teams'!$A:$D,2,FALSE))," ",(VLOOKUP($B:$B,'GS Teams'!$A:$D,2,FALSE)))</f>
        <v>Heaton Harriers</v>
      </c>
      <c r="D23" s="56">
        <f>IF(ISNA(VLOOKUP($B:$B,'GS Teams'!$A:$D,3,FALSE))," ",(VLOOKUP($B:$B,'GS Teams'!$A:$D,3,FALSE)))</f>
        <v>3</v>
      </c>
      <c r="E23" s="55" t="str">
        <f>IF(ISNA(VLOOKUP($B:$B,'GS Teams'!$A:$D,4,FALSE))," ",(VLOOKUP($B:$B,'GS Teams'!$A:$D,4,FALSE)))</f>
        <v>M</v>
      </c>
      <c r="F23" s="55" t="str">
        <f>IF(ISNA(VLOOKUP($B:$B,'GS Teams'!$A:$E,5,FALSE))," ",(VLOOKUP($B:$B,'GS Teams'!$A:$E,5,FALSE)))</f>
        <v>Mark Oliver</v>
      </c>
      <c r="G23" s="56">
        <f>IF(ISNA(VLOOKUP($B:$B,'GS Teams'!$A:$F,6,FALSE))," ",(VLOOKUP($B:$B,'GS Teams'!$A:$F,6,FALSE)))</f>
        <v>0</v>
      </c>
      <c r="H23" s="41">
        <v>7.5231481481481477E-3</v>
      </c>
      <c r="I23" s="57" t="str">
        <f>IF(ISNA(VLOOKUP($B:$B,'GS Teams'!$A:$G,7,FALSE))," ",(VLOOKUP($B:$B,'GS Teams'!$A:$G,7,FALSE)))</f>
        <v xml:space="preserve">Phil Green </v>
      </c>
      <c r="J23" s="54" t="str">
        <f>IF(ISNA(VLOOKUP($B:$B,'GS Teams'!$A:$H,8,FALSE))," ",(VLOOKUP($B:$B,'GS Teams'!$A:$H,8,FALSE)))</f>
        <v>V</v>
      </c>
      <c r="K23" s="58">
        <f t="shared" si="0"/>
        <v>8.3680555555555557E-3</v>
      </c>
      <c r="L23" s="41">
        <v>1.5891203703703703E-2</v>
      </c>
      <c r="M23" s="59" t="str">
        <f>IF(ISNA(VLOOKUP($B:$B,'GS Teams'!$A:$I,9,FALSE))," ",(VLOOKUP($B:$B,'GS Teams'!$A:$I,9,FALSE)))</f>
        <v>John Sturnam</v>
      </c>
      <c r="N23" s="60">
        <f>IF(ISNA(VLOOKUP($B:$B,'GS Teams'!$A:$J,10,FALSE))," ",(VLOOKUP($B:$B,'GS Teams'!$A:$J,10,FALSE)))</f>
        <v>0</v>
      </c>
      <c r="O23" s="58">
        <f t="shared" si="1"/>
        <v>8.0208333333333312E-3</v>
      </c>
      <c r="P23" s="41">
        <v>2.3912037037037034E-2</v>
      </c>
    </row>
    <row r="24" spans="1:16" ht="20.100000000000001" customHeight="1" x14ac:dyDescent="0.25">
      <c r="A24" s="54">
        <v>21</v>
      </c>
      <c r="B24" s="54">
        <v>152</v>
      </c>
      <c r="C24" s="55" t="str">
        <f>IF(ISNA(VLOOKUP($B:$B,'GS Teams'!$A:$D,2,FALSE))," ",(VLOOKUP($B:$B,'GS Teams'!$A:$D,2,FALSE)))</f>
        <v>Wallsend Harriers</v>
      </c>
      <c r="D24" s="56">
        <f>IF(ISNA(VLOOKUP($B:$B,'GS Teams'!$A:$D,3,FALSE))," ",(VLOOKUP($B:$B,'GS Teams'!$A:$D,3,FALSE)))</f>
        <v>3</v>
      </c>
      <c r="E24" s="55" t="str">
        <f>IF(ISNA(VLOOKUP($B:$B,'GS Teams'!$A:$D,4,FALSE))," ",(VLOOKUP($B:$B,'GS Teams'!$A:$D,4,FALSE)))</f>
        <v>M</v>
      </c>
      <c r="F24" s="55" t="str">
        <f>IF(ISNA(VLOOKUP($B:$B,'GS Teams'!$A:$E,5,FALSE))," ",(VLOOKUP($B:$B,'GS Teams'!$A:$E,5,FALSE)))</f>
        <v>Olly Aird</v>
      </c>
      <c r="G24" s="56">
        <f>IF(ISNA(VLOOKUP($B:$B,'GS Teams'!$A:$F,6,FALSE))," ",(VLOOKUP($B:$B,'GS Teams'!$A:$F,6,FALSE)))</f>
        <v>0</v>
      </c>
      <c r="H24" s="41">
        <v>8.0208333333333329E-3</v>
      </c>
      <c r="I24" s="57" t="str">
        <f>IF(ISNA(VLOOKUP($B:$B,'GS Teams'!$A:$G,7,FALSE))," ",(VLOOKUP($B:$B,'GS Teams'!$A:$G,7,FALSE)))</f>
        <v>Graham Armstrong</v>
      </c>
      <c r="J24" s="54" t="str">
        <f>IF(ISNA(VLOOKUP($B:$B,'GS Teams'!$A:$H,8,FALSE))," ",(VLOOKUP($B:$B,'GS Teams'!$A:$H,8,FALSE)))</f>
        <v>V</v>
      </c>
      <c r="K24" s="58">
        <f t="shared" si="0"/>
        <v>8.3217592592592596E-3</v>
      </c>
      <c r="L24" s="41">
        <v>1.6342592592592593E-2</v>
      </c>
      <c r="M24" s="59" t="str">
        <f>IF(ISNA(VLOOKUP($B:$B,'GS Teams'!$A:$I,9,FALSE))," ",(VLOOKUP($B:$B,'GS Teams'!$A:$I,9,FALSE)))</f>
        <v>Matt Darbyshire</v>
      </c>
      <c r="N24" s="60">
        <f>IF(ISNA(VLOOKUP($B:$B,'GS Teams'!$A:$J,10,FALSE))," ",(VLOOKUP($B:$B,'GS Teams'!$A:$J,10,FALSE)))</f>
        <v>0</v>
      </c>
      <c r="O24" s="58">
        <f t="shared" si="1"/>
        <v>7.7430555555555551E-3</v>
      </c>
      <c r="P24" s="41">
        <v>2.4085648148148148E-2</v>
      </c>
    </row>
    <row r="25" spans="1:16" ht="20.100000000000001" customHeight="1" x14ac:dyDescent="0.25">
      <c r="A25" s="54">
        <v>22</v>
      </c>
      <c r="B25" s="54">
        <v>98</v>
      </c>
      <c r="C25" s="55" t="str">
        <f>IF(ISNA(VLOOKUP($B:$B,'GS Teams'!$A:$D,2,FALSE))," ",(VLOOKUP($B:$B,'GS Teams'!$A:$D,2,FALSE)))</f>
        <v>North Shields Poly</v>
      </c>
      <c r="D25" s="56">
        <f>IF(ISNA(VLOOKUP($B:$B,'GS Teams'!$A:$D,3,FALSE))," ",(VLOOKUP($B:$B,'GS Teams'!$A:$D,3,FALSE)))</f>
        <v>4</v>
      </c>
      <c r="E25" s="55" t="str">
        <f>IF(ISNA(VLOOKUP($B:$B,'GS Teams'!$A:$D,4,FALSE))," ",(VLOOKUP($B:$B,'GS Teams'!$A:$D,4,FALSE)))</f>
        <v>M</v>
      </c>
      <c r="F25" s="55" t="str">
        <f>IF(ISNA(VLOOKUP($B:$B,'GS Teams'!$A:$E,5,FALSE))," ",(VLOOKUP($B:$B,'GS Teams'!$A:$E,5,FALSE)))</f>
        <v>Jake Hill</v>
      </c>
      <c r="G25" s="56">
        <f>IF(ISNA(VLOOKUP($B:$B,'GS Teams'!$A:$F,6,FALSE))," ",(VLOOKUP($B:$B,'GS Teams'!$A:$F,6,FALSE)))</f>
        <v>0</v>
      </c>
      <c r="H25" s="41">
        <v>7.951388888888888E-3</v>
      </c>
      <c r="I25" s="57" t="str">
        <f>IF(ISNA(VLOOKUP($B:$B,'GS Teams'!$A:$G,7,FALSE))," ",(VLOOKUP($B:$B,'GS Teams'!$A:$G,7,FALSE)))</f>
        <v>Ben Willcox</v>
      </c>
      <c r="J25" s="54">
        <f>IF(ISNA(VLOOKUP($B:$B,'GS Teams'!$A:$H,8,FALSE))," ",(VLOOKUP($B:$B,'GS Teams'!$A:$H,8,FALSE)))</f>
        <v>0</v>
      </c>
      <c r="K25" s="58">
        <f t="shared" si="0"/>
        <v>8.3449074074074068E-3</v>
      </c>
      <c r="L25" s="41">
        <v>1.6296296296296295E-2</v>
      </c>
      <c r="M25" s="59" t="str">
        <f>IF(ISNA(VLOOKUP($B:$B,'GS Teams'!$A:$I,9,FALSE))," ",(VLOOKUP($B:$B,'GS Teams'!$A:$I,9,FALSE)))</f>
        <v>David Stainthorpe</v>
      </c>
      <c r="N25" s="60" t="str">
        <f>IF(ISNA(VLOOKUP($B:$B,'GS Teams'!$A:$J,10,FALSE))," ",(VLOOKUP($B:$B,'GS Teams'!$A:$J,10,FALSE)))</f>
        <v>V</v>
      </c>
      <c r="O25" s="58">
        <f t="shared" si="1"/>
        <v>7.8356481481481506E-3</v>
      </c>
      <c r="P25" s="41">
        <v>2.4131944444444445E-2</v>
      </c>
    </row>
    <row r="26" spans="1:16" ht="20.100000000000001" customHeight="1" x14ac:dyDescent="0.25">
      <c r="A26" s="54">
        <v>23</v>
      </c>
      <c r="B26" s="54">
        <v>5</v>
      </c>
      <c r="C26" s="55" t="str">
        <f>IF(ISNA(VLOOKUP($B:$B,'GS Teams'!$A:$D,2,FALSE))," ",(VLOOKUP($B:$B,'GS Teams'!$A:$D,2,FALSE)))</f>
        <v>Ashington Hirst</v>
      </c>
      <c r="D26" s="56">
        <f>IF(ISNA(VLOOKUP($B:$B,'GS Teams'!$A:$D,3,FALSE))," ",(VLOOKUP($B:$B,'GS Teams'!$A:$D,3,FALSE)))</f>
        <v>1</v>
      </c>
      <c r="E26" s="55" t="str">
        <f>IF(ISNA(VLOOKUP($B:$B,'GS Teams'!$A:$D,4,FALSE))," ",(VLOOKUP($B:$B,'GS Teams'!$A:$D,4,FALSE)))</f>
        <v>M</v>
      </c>
      <c r="F26" s="55" t="str">
        <f>IF(ISNA(VLOOKUP($B:$B,'GS Teams'!$A:$E,5,FALSE))," ",(VLOOKUP($B:$B,'GS Teams'!$A:$E,5,FALSE)))</f>
        <v>Iain Singer</v>
      </c>
      <c r="G26" s="56" t="str">
        <f>IF(ISNA(VLOOKUP($B:$B,'GS Teams'!$A:$F,6,FALSE))," ",(VLOOKUP($B:$B,'GS Teams'!$A:$F,6,FALSE)))</f>
        <v>V</v>
      </c>
      <c r="H26" s="41">
        <v>8.2870370370370372E-3</v>
      </c>
      <c r="I26" s="57" t="str">
        <f>IF(ISNA(VLOOKUP($B:$B,'GS Teams'!$A:$G,7,FALSE))," ",(VLOOKUP($B:$B,'GS Teams'!$A:$G,7,FALSE)))</f>
        <v>Martin Thompson</v>
      </c>
      <c r="J26" s="54">
        <f>IF(ISNA(VLOOKUP($B:$B,'GS Teams'!$A:$H,8,FALSE))," ",(VLOOKUP($B:$B,'GS Teams'!$A:$H,8,FALSE)))</f>
        <v>0</v>
      </c>
      <c r="K26" s="58">
        <f t="shared" si="0"/>
        <v>8.2175925925925923E-3</v>
      </c>
      <c r="L26" s="41">
        <v>1.650462962962963E-2</v>
      </c>
      <c r="M26" s="59" t="str">
        <f>IF(ISNA(VLOOKUP($B:$B,'GS Teams'!$A:$I,9,FALSE))," ",(VLOOKUP($B:$B,'GS Teams'!$A:$I,9,FALSE)))</f>
        <v>Chris Snowball</v>
      </c>
      <c r="N26" s="60">
        <f>IF(ISNA(VLOOKUP($B:$B,'GS Teams'!$A:$J,10,FALSE))," ",(VLOOKUP($B:$B,'GS Teams'!$A:$J,10,FALSE)))</f>
        <v>0</v>
      </c>
      <c r="O26" s="58">
        <f t="shared" si="1"/>
        <v>7.7083333333333344E-3</v>
      </c>
      <c r="P26" s="41">
        <v>2.4212962962962964E-2</v>
      </c>
    </row>
    <row r="27" spans="1:16" ht="20.100000000000001" customHeight="1" x14ac:dyDescent="0.25">
      <c r="A27" s="54">
        <v>24</v>
      </c>
      <c r="B27" s="54">
        <v>81</v>
      </c>
      <c r="C27" s="55" t="str">
        <f>IF(ISNA(VLOOKUP($B:$B,'GS Teams'!$A:$D,2,FALSE))," ",(VLOOKUP($B:$B,'GS Teams'!$A:$D,2,FALSE)))</f>
        <v>Jarrow &amp; Hebburn</v>
      </c>
      <c r="D27" s="56">
        <f>IF(ISNA(VLOOKUP($B:$B,'GS Teams'!$A:$D,3,FALSE))," ",(VLOOKUP($B:$B,'GS Teams'!$A:$D,3,FALSE)))</f>
        <v>3</v>
      </c>
      <c r="E27" s="55" t="str">
        <f>IF(ISNA(VLOOKUP($B:$B,'GS Teams'!$A:$D,4,FALSE))," ",(VLOOKUP($B:$B,'GS Teams'!$A:$D,4,FALSE)))</f>
        <v>M</v>
      </c>
      <c r="F27" s="55" t="str">
        <f>IF(ISNA(VLOOKUP($B:$B,'GS Teams'!$A:$E,5,FALSE))," ",(VLOOKUP($B:$B,'GS Teams'!$A:$E,5,FALSE)))</f>
        <v>Brendan McMillan</v>
      </c>
      <c r="G27" s="56">
        <f>IF(ISNA(VLOOKUP($B:$B,'GS Teams'!$A:$F,6,FALSE))," ",(VLOOKUP($B:$B,'GS Teams'!$A:$F,6,FALSE)))</f>
        <v>0</v>
      </c>
      <c r="H27" s="41">
        <v>7.0023148148148154E-3</v>
      </c>
      <c r="I27" s="57" t="str">
        <f>IF(ISNA(VLOOKUP($B:$B,'GS Teams'!$A:$G,7,FALSE))," ",(VLOOKUP($B:$B,'GS Teams'!$A:$G,7,FALSE)))</f>
        <v>Darren Parks</v>
      </c>
      <c r="J27" s="54" t="str">
        <f>IF(ISNA(VLOOKUP($B:$B,'GS Teams'!$A:$H,8,FALSE))," ",(VLOOKUP($B:$B,'GS Teams'!$A:$H,8,FALSE)))</f>
        <v>V</v>
      </c>
      <c r="K27" s="58">
        <f t="shared" si="0"/>
        <v>8.564814814814815E-3</v>
      </c>
      <c r="L27" s="41">
        <v>1.556712962962963E-2</v>
      </c>
      <c r="M27" s="59" t="str">
        <f>IF(ISNA(VLOOKUP($B:$B,'GS Teams'!$A:$I,9,FALSE))," ",(VLOOKUP($B:$B,'GS Teams'!$A:$I,9,FALSE)))</f>
        <v>Anton Mirafsari</v>
      </c>
      <c r="N27" s="60">
        <f>IF(ISNA(VLOOKUP($B:$B,'GS Teams'!$A:$J,10,FALSE))," ",(VLOOKUP($B:$B,'GS Teams'!$A:$J,10,FALSE)))</f>
        <v>0</v>
      </c>
      <c r="O27" s="58">
        <f t="shared" si="1"/>
        <v>8.6458333333333335E-3</v>
      </c>
      <c r="P27" s="41">
        <v>2.4212962962962964E-2</v>
      </c>
    </row>
    <row r="28" spans="1:16" ht="20.100000000000001" customHeight="1" x14ac:dyDescent="0.25">
      <c r="A28" s="54">
        <v>25</v>
      </c>
      <c r="B28" s="54">
        <v>79</v>
      </c>
      <c r="C28" s="55" t="str">
        <f>IF(ISNA(VLOOKUP($B:$B,'GS Teams'!$A:$D,2,FALSE))," ",(VLOOKUP($B:$B,'GS Teams'!$A:$D,2,FALSE)))</f>
        <v>Jarrow &amp; Hebburn</v>
      </c>
      <c r="D28" s="56">
        <f>IF(ISNA(VLOOKUP($B:$B,'GS Teams'!$A:$D,3,FALSE))," ",(VLOOKUP($B:$B,'GS Teams'!$A:$D,3,FALSE)))</f>
        <v>1</v>
      </c>
      <c r="E28" s="55" t="str">
        <f>IF(ISNA(VLOOKUP($B:$B,'GS Teams'!$A:$D,4,FALSE))," ",(VLOOKUP($B:$B,'GS Teams'!$A:$D,4,FALSE)))</f>
        <v>F</v>
      </c>
      <c r="F28" s="55" t="str">
        <f>IF(ISNA(VLOOKUP($B:$B,'GS Teams'!$A:$E,5,FALSE))," ",(VLOOKUP($B:$B,'GS Teams'!$A:$E,5,FALSE)))</f>
        <v>Gina Rutherford</v>
      </c>
      <c r="G28" s="56">
        <f>IF(ISNA(VLOOKUP($B:$B,'GS Teams'!$A:$F,6,FALSE))," ",(VLOOKUP($B:$B,'GS Teams'!$A:$F,6,FALSE)))</f>
        <v>0</v>
      </c>
      <c r="H28" s="41">
        <v>8.0671296296296307E-3</v>
      </c>
      <c r="I28" s="57" t="str">
        <f>IF(ISNA(VLOOKUP($B:$B,'GS Teams'!$A:$G,7,FALSE))," ",(VLOOKUP($B:$B,'GS Teams'!$A:$G,7,FALSE)))</f>
        <v>Elaine Leslie</v>
      </c>
      <c r="J28" s="54" t="str">
        <f>IF(ISNA(VLOOKUP($B:$B,'GS Teams'!$A:$H,8,FALSE))," ",(VLOOKUP($B:$B,'GS Teams'!$A:$H,8,FALSE)))</f>
        <v>V</v>
      </c>
      <c r="K28" s="58">
        <f t="shared" si="0"/>
        <v>8.298611111111109E-3</v>
      </c>
      <c r="L28" s="41">
        <v>1.636574074074074E-2</v>
      </c>
      <c r="M28" s="59" t="str">
        <f>IF(ISNA(VLOOKUP($B:$B,'GS Teams'!$A:$I,9,FALSE))," ",(VLOOKUP($B:$B,'GS Teams'!$A:$I,9,FALSE)))</f>
        <v>Steph Pattinson</v>
      </c>
      <c r="N28" s="60">
        <f>IF(ISNA(VLOOKUP($B:$B,'GS Teams'!$A:$J,10,FALSE))," ",(VLOOKUP($B:$B,'GS Teams'!$A:$J,10,FALSE)))</f>
        <v>0</v>
      </c>
      <c r="O28" s="58">
        <f t="shared" si="1"/>
        <v>7.8587962962962943E-3</v>
      </c>
      <c r="P28" s="41">
        <v>2.4224537037037034E-2</v>
      </c>
    </row>
    <row r="29" spans="1:16" ht="20.100000000000001" customHeight="1" x14ac:dyDescent="0.25">
      <c r="A29" s="54">
        <v>26</v>
      </c>
      <c r="B29" s="54">
        <v>120</v>
      </c>
      <c r="C29" s="55" t="str">
        <f>IF(ISNA(VLOOKUP($B:$B,'GS Teams'!$A:$D,2,FALSE))," ",(VLOOKUP($B:$B,'GS Teams'!$A:$D,2,FALSE)))</f>
        <v xml:space="preserve">Ponteland </v>
      </c>
      <c r="D29" s="56">
        <f>IF(ISNA(VLOOKUP($B:$B,'GS Teams'!$A:$D,3,FALSE))," ",(VLOOKUP($B:$B,'GS Teams'!$A:$D,3,FALSE)))</f>
        <v>2</v>
      </c>
      <c r="E29" s="55" t="str">
        <f>IF(ISNA(VLOOKUP($B:$B,'GS Teams'!$A:$D,4,FALSE))," ",(VLOOKUP($B:$B,'GS Teams'!$A:$D,4,FALSE)))</f>
        <v>M</v>
      </c>
      <c r="F29" s="55" t="str">
        <f>IF(ISNA(VLOOKUP($B:$B,'GS Teams'!$A:$E,5,FALSE))," ",(VLOOKUP($B:$B,'GS Teams'!$A:$E,5,FALSE)))</f>
        <v>James Leiper</v>
      </c>
      <c r="G29" s="56" t="str">
        <f>IF(ISNA(VLOOKUP($B:$B,'GS Teams'!$A:$F,6,FALSE))," ",(VLOOKUP($B:$B,'GS Teams'!$A:$F,6,FALSE)))</f>
        <v>V</v>
      </c>
      <c r="H29" s="41">
        <v>7.7777777777777767E-3</v>
      </c>
      <c r="I29" s="57" t="str">
        <f>IF(ISNA(VLOOKUP($B:$B,'GS Teams'!$A:$G,7,FALSE))," ",(VLOOKUP($B:$B,'GS Teams'!$A:$G,7,FALSE)))</f>
        <v>Nick Wild</v>
      </c>
      <c r="J29" s="54" t="str">
        <f>IF(ISNA(VLOOKUP($B:$B,'GS Teams'!$A:$H,8,FALSE))," ",(VLOOKUP($B:$B,'GS Teams'!$A:$H,8,FALSE)))</f>
        <v>V</v>
      </c>
      <c r="K29" s="58">
        <f t="shared" si="0"/>
        <v>8.5300925925925961E-3</v>
      </c>
      <c r="L29" s="41">
        <v>1.6307870370370372E-2</v>
      </c>
      <c r="M29" s="59" t="str">
        <f>IF(ISNA(VLOOKUP($B:$B,'GS Teams'!$A:$I,9,FALSE))," ",(VLOOKUP($B:$B,'GS Teams'!$A:$I,9,FALSE)))</f>
        <v>Paul O'Neil</v>
      </c>
      <c r="N29" s="60">
        <f>IF(ISNA(VLOOKUP($B:$B,'GS Teams'!$A:$J,10,FALSE))," ",(VLOOKUP($B:$B,'GS Teams'!$A:$J,10,FALSE)))</f>
        <v>0</v>
      </c>
      <c r="O29" s="58">
        <f t="shared" si="1"/>
        <v>7.9513888888888863E-3</v>
      </c>
      <c r="P29" s="41">
        <v>2.4259259259259258E-2</v>
      </c>
    </row>
    <row r="30" spans="1:16" ht="20.100000000000001" customHeight="1" x14ac:dyDescent="0.25">
      <c r="A30" s="54">
        <v>27</v>
      </c>
      <c r="B30" s="54">
        <v>60</v>
      </c>
      <c r="C30" s="55" t="str">
        <f>IF(ISNA(VLOOKUP($B:$B,'GS Teams'!$A:$D,2,FALSE))," ",(VLOOKUP($B:$B,'GS Teams'!$A:$D,2,FALSE)))</f>
        <v>Gosforth Harriers</v>
      </c>
      <c r="D30" s="56">
        <f>IF(ISNA(VLOOKUP($B:$B,'GS Teams'!$A:$D,3,FALSE))," ",(VLOOKUP($B:$B,'GS Teams'!$A:$D,3,FALSE)))</f>
        <v>2</v>
      </c>
      <c r="E30" s="55" t="str">
        <f>IF(ISNA(VLOOKUP($B:$B,'GS Teams'!$A:$D,4,FALSE))," ",(VLOOKUP($B:$B,'GS Teams'!$A:$D,4,FALSE)))</f>
        <v>M</v>
      </c>
      <c r="F30" s="55" t="str">
        <f>IF(ISNA(VLOOKUP($B:$B,'GS Teams'!$A:$E,5,FALSE))," ",(VLOOKUP($B:$B,'GS Teams'!$A:$E,5,FALSE)))</f>
        <v>Andrew Heppell</v>
      </c>
      <c r="G30" s="56">
        <f>IF(ISNA(VLOOKUP($B:$B,'GS Teams'!$A:$F,6,FALSE))," ",(VLOOKUP($B:$B,'GS Teams'!$A:$F,6,FALSE)))</f>
        <v>0</v>
      </c>
      <c r="H30" s="41">
        <v>7.743055555555556E-3</v>
      </c>
      <c r="I30" s="57" t="str">
        <f>IF(ISNA(VLOOKUP($B:$B,'GS Teams'!$A:$G,7,FALSE))," ",(VLOOKUP($B:$B,'GS Teams'!$A:$G,7,FALSE)))</f>
        <v>Maurice Bourke</v>
      </c>
      <c r="J30" s="54">
        <f>IF(ISNA(VLOOKUP($B:$B,'GS Teams'!$A:$H,8,FALSE))," ",(VLOOKUP($B:$B,'GS Teams'!$A:$H,8,FALSE)))</f>
        <v>0</v>
      </c>
      <c r="K30" s="58">
        <f t="shared" si="0"/>
        <v>8.1134259259259267E-3</v>
      </c>
      <c r="L30" s="41">
        <v>1.5856481481481482E-2</v>
      </c>
      <c r="M30" s="59" t="str">
        <f>IF(ISNA(VLOOKUP($B:$B,'GS Teams'!$A:$I,9,FALSE))," ",(VLOOKUP($B:$B,'GS Teams'!$A:$I,9,FALSE)))</f>
        <v>Steve Boddy</v>
      </c>
      <c r="N30" s="60" t="str">
        <f>IF(ISNA(VLOOKUP($B:$B,'GS Teams'!$A:$J,10,FALSE))," ",(VLOOKUP($B:$B,'GS Teams'!$A:$J,10,FALSE)))</f>
        <v>V</v>
      </c>
      <c r="O30" s="58">
        <f t="shared" si="1"/>
        <v>8.4490740740740741E-3</v>
      </c>
      <c r="P30" s="41">
        <v>2.4305555555555556E-2</v>
      </c>
    </row>
    <row r="31" spans="1:16" ht="20.100000000000001" customHeight="1" x14ac:dyDescent="0.25">
      <c r="A31" s="54">
        <v>28</v>
      </c>
      <c r="B31" s="54">
        <v>145</v>
      </c>
      <c r="C31" s="55" t="str">
        <f>IF(ISNA(VLOOKUP($B:$B,'GS Teams'!$A:$D,2,FALSE))," ",(VLOOKUP($B:$B,'GS Teams'!$A:$D,2,FALSE)))</f>
        <v>Tyne Bridge Harriers</v>
      </c>
      <c r="D31" s="56">
        <f>IF(ISNA(VLOOKUP($B:$B,'GS Teams'!$A:$D,3,FALSE))," ",(VLOOKUP($B:$B,'GS Teams'!$A:$D,3,FALSE)))</f>
        <v>5</v>
      </c>
      <c r="E31" s="55" t="str">
        <f>IF(ISNA(VLOOKUP($B:$B,'GS Teams'!$A:$D,4,FALSE))," ",(VLOOKUP($B:$B,'GS Teams'!$A:$D,4,FALSE)))</f>
        <v>M</v>
      </c>
      <c r="F31" s="55" t="str">
        <f>IF(ISNA(VLOOKUP($B:$B,'GS Teams'!$A:$E,5,FALSE))," ",(VLOOKUP($B:$B,'GS Teams'!$A:$E,5,FALSE)))</f>
        <v>Phil Scott</v>
      </c>
      <c r="G31" s="56">
        <f>IF(ISNA(VLOOKUP($B:$B,'GS Teams'!$A:$F,6,FALSE))," ",(VLOOKUP($B:$B,'GS Teams'!$A:$F,6,FALSE)))</f>
        <v>0</v>
      </c>
      <c r="H31" s="41">
        <v>8.0439814814814818E-3</v>
      </c>
      <c r="I31" s="57" t="str">
        <f>IF(ISNA(VLOOKUP($B:$B,'GS Teams'!$A:$G,7,FALSE))," ",(VLOOKUP($B:$B,'GS Teams'!$A:$G,7,FALSE)))</f>
        <v>Tom Crossley</v>
      </c>
      <c r="J31" s="54">
        <f>IF(ISNA(VLOOKUP($B:$B,'GS Teams'!$A:$H,8,FALSE))," ",(VLOOKUP($B:$B,'GS Teams'!$A:$H,8,FALSE)))</f>
        <v>0</v>
      </c>
      <c r="K31" s="58">
        <f t="shared" si="0"/>
        <v>7.9282407407407426E-3</v>
      </c>
      <c r="L31" s="41">
        <v>1.5972222222222224E-2</v>
      </c>
      <c r="M31" s="59" t="str">
        <f>IF(ISNA(VLOOKUP($B:$B,'GS Teams'!$A:$I,9,FALSE))," ",(VLOOKUP($B:$B,'GS Teams'!$A:$I,9,FALSE)))</f>
        <v>Simon Pryde</v>
      </c>
      <c r="N31" s="60" t="str">
        <f>IF(ISNA(VLOOKUP($B:$B,'GS Teams'!$A:$J,10,FALSE))," ",(VLOOKUP($B:$B,'GS Teams'!$A:$J,10,FALSE)))</f>
        <v>V</v>
      </c>
      <c r="O31" s="58">
        <f t="shared" si="1"/>
        <v>8.3564814814814786E-3</v>
      </c>
      <c r="P31" s="41">
        <v>2.4328703703703703E-2</v>
      </c>
    </row>
    <row r="32" spans="1:16" ht="20.100000000000001" customHeight="1" x14ac:dyDescent="0.25">
      <c r="A32" s="54">
        <v>29</v>
      </c>
      <c r="B32" s="54">
        <v>158</v>
      </c>
      <c r="C32" s="55" t="str">
        <f>IF(ISNA(VLOOKUP($B:$B,'GS Teams'!$A:$D,2,FALSE))," ",(VLOOKUP($B:$B,'GS Teams'!$A:$D,2,FALSE)))</f>
        <v>Low Fell</v>
      </c>
      <c r="D32" s="56">
        <f>IF(ISNA(VLOOKUP($B:$B,'GS Teams'!$A:$D,3,FALSE))," ",(VLOOKUP($B:$B,'GS Teams'!$A:$D,3,FALSE)))</f>
        <v>1</v>
      </c>
      <c r="E32" s="55" t="str">
        <f>IF(ISNA(VLOOKUP($B:$B,'GS Teams'!$A:$D,4,FALSE))," ",(VLOOKUP($B:$B,'GS Teams'!$A:$D,4,FALSE)))</f>
        <v>M</v>
      </c>
      <c r="F32" s="55" t="str">
        <f>IF(ISNA(VLOOKUP($B:$B,'GS Teams'!$A:$E,5,FALSE))," ",(VLOOKUP($B:$B,'GS Teams'!$A:$E,5,FALSE)))</f>
        <v>S Magrath</v>
      </c>
      <c r="G32" s="56">
        <f>IF(ISNA(VLOOKUP($B:$B,'GS Teams'!$A:$F,6,FALSE))," ",(VLOOKUP($B:$B,'GS Teams'!$A:$F,6,FALSE)))</f>
        <v>0</v>
      </c>
      <c r="H32" s="41">
        <v>7.5810185185185182E-3</v>
      </c>
      <c r="I32" s="57" t="str">
        <f>IF(ISNA(VLOOKUP($B:$B,'GS Teams'!$A:$G,7,FALSE))," ",(VLOOKUP($B:$B,'GS Teams'!$A:$G,7,FALSE)))</f>
        <v>R Conder</v>
      </c>
      <c r="J32" s="54">
        <f>IF(ISNA(VLOOKUP($B:$B,'GS Teams'!$A:$H,8,FALSE))," ",(VLOOKUP($B:$B,'GS Teams'!$A:$H,8,FALSE)))</f>
        <v>0</v>
      </c>
      <c r="K32" s="58">
        <f t="shared" si="0"/>
        <v>8.2060185185185187E-3</v>
      </c>
      <c r="L32" s="41">
        <v>1.5787037037037037E-2</v>
      </c>
      <c r="M32" s="59" t="str">
        <f>IF(ISNA(VLOOKUP($B:$B,'GS Teams'!$A:$I,9,FALSE))," ",(VLOOKUP($B:$B,'GS Teams'!$A:$I,9,FALSE)))</f>
        <v>N Morris</v>
      </c>
      <c r="N32" s="60" t="str">
        <f>IF(ISNA(VLOOKUP($B:$B,'GS Teams'!$A:$J,10,FALSE))," ",(VLOOKUP($B:$B,'GS Teams'!$A:$J,10,FALSE)))</f>
        <v>V</v>
      </c>
      <c r="O32" s="58">
        <f t="shared" si="1"/>
        <v>8.5763888888888903E-3</v>
      </c>
      <c r="P32" s="41">
        <v>2.4363425925925927E-2</v>
      </c>
    </row>
    <row r="33" spans="1:16" ht="20.100000000000001" customHeight="1" x14ac:dyDescent="0.25">
      <c r="A33" s="54">
        <v>30</v>
      </c>
      <c r="B33" s="54">
        <v>43</v>
      </c>
      <c r="C33" s="55" t="str">
        <f>IF(ISNA(VLOOKUP($B:$B,'GS Teams'!$A:$D,2,FALSE))," ",(VLOOKUP($B:$B,'GS Teams'!$A:$D,2,FALSE)))</f>
        <v>Elswick Harriers</v>
      </c>
      <c r="D33" s="56">
        <f>IF(ISNA(VLOOKUP($B:$B,'GS Teams'!$A:$D,3,FALSE))," ",(VLOOKUP($B:$B,'GS Teams'!$A:$D,3,FALSE)))</f>
        <v>3</v>
      </c>
      <c r="E33" s="55" t="str">
        <f>IF(ISNA(VLOOKUP($B:$B,'GS Teams'!$A:$D,4,FALSE))," ",(VLOOKUP($B:$B,'GS Teams'!$A:$D,4,FALSE)))</f>
        <v>M</v>
      </c>
      <c r="F33" s="55" t="str">
        <f>IF(ISNA(VLOOKUP($B:$B,'GS Teams'!$A:$E,5,FALSE))," ",(VLOOKUP($B:$B,'GS Teams'!$A:$E,5,FALSE)))</f>
        <v>Richard Houghton</v>
      </c>
      <c r="G33" s="56">
        <f>IF(ISNA(VLOOKUP($B:$B,'GS Teams'!$A:$F,6,FALSE))," ",(VLOOKUP($B:$B,'GS Teams'!$A:$F,6,FALSE)))</f>
        <v>0</v>
      </c>
      <c r="H33" s="41">
        <v>8.1249999999999985E-3</v>
      </c>
      <c r="I33" s="57" t="str">
        <f>IF(ISNA(VLOOKUP($B:$B,'GS Teams'!$A:$G,7,FALSE))," ",(VLOOKUP($B:$B,'GS Teams'!$A:$G,7,FALSE)))</f>
        <v>Martin Connelly</v>
      </c>
      <c r="J33" s="54" t="str">
        <f>IF(ISNA(VLOOKUP($B:$B,'GS Teams'!$A:$H,8,FALSE))," ",(VLOOKUP($B:$B,'GS Teams'!$A:$H,8,FALSE)))</f>
        <v>V</v>
      </c>
      <c r="K33" s="58">
        <f t="shared" si="0"/>
        <v>8.3101851851851895E-3</v>
      </c>
      <c r="L33" s="41">
        <v>1.6435185185185188E-2</v>
      </c>
      <c r="M33" s="59" t="str">
        <f>IF(ISNA(VLOOKUP($B:$B,'GS Teams'!$A:$I,9,FALSE))," ",(VLOOKUP($B:$B,'GS Teams'!$A:$I,9,FALSE)))</f>
        <v>Scott Brady</v>
      </c>
      <c r="N33" s="60">
        <f>IF(ISNA(VLOOKUP($B:$B,'GS Teams'!$A:$J,10,FALSE))," ",(VLOOKUP($B:$B,'GS Teams'!$A:$J,10,FALSE)))</f>
        <v>0</v>
      </c>
      <c r="O33" s="58">
        <f t="shared" si="1"/>
        <v>8.0902777777777796E-3</v>
      </c>
      <c r="P33" s="41">
        <v>2.4525462962962968E-2</v>
      </c>
    </row>
    <row r="34" spans="1:16" ht="20.100000000000001" customHeight="1" x14ac:dyDescent="0.25">
      <c r="A34" s="54">
        <v>31</v>
      </c>
      <c r="B34" s="54">
        <v>127</v>
      </c>
      <c r="C34" s="55" t="str">
        <f>IF(ISNA(VLOOKUP($B:$B,'GS Teams'!$A:$D,2,FALSE))," ",(VLOOKUP($B:$B,'GS Teams'!$A:$D,2,FALSE)))</f>
        <v>SunderlandStrollers</v>
      </c>
      <c r="D34" s="56">
        <f>IF(ISNA(VLOOKUP($B:$B,'GS Teams'!$A:$D,3,FALSE))," ",(VLOOKUP($B:$B,'GS Teams'!$A:$D,3,FALSE)))</f>
        <v>3</v>
      </c>
      <c r="E34" s="55" t="str">
        <f>IF(ISNA(VLOOKUP($B:$B,'GS Teams'!$A:$D,4,FALSE))," ",(VLOOKUP($B:$B,'GS Teams'!$A:$D,4,FALSE)))</f>
        <v>M</v>
      </c>
      <c r="F34" s="55" t="str">
        <f>IF(ISNA(VLOOKUP($B:$B,'GS Teams'!$A:$E,5,FALSE))," ",(VLOOKUP($B:$B,'GS Teams'!$A:$E,5,FALSE)))</f>
        <v>Gary Hargrave</v>
      </c>
      <c r="G34" s="56" t="str">
        <f>IF(ISNA(VLOOKUP($B:$B,'GS Teams'!$A:$F,6,FALSE))," ",(VLOOKUP($B:$B,'GS Teams'!$A:$F,6,FALSE)))</f>
        <v>V</v>
      </c>
      <c r="H34" s="41">
        <v>8.4375000000000006E-3</v>
      </c>
      <c r="I34" s="57" t="str">
        <f>IF(ISNA(VLOOKUP($B:$B,'GS Teams'!$A:$G,7,FALSE))," ",(VLOOKUP($B:$B,'GS Teams'!$A:$G,7,FALSE)))</f>
        <v>Mike Hobson</v>
      </c>
      <c r="J34" s="54" t="str">
        <f>IF(ISNA(VLOOKUP($B:$B,'GS Teams'!$A:$H,8,FALSE))," ",(VLOOKUP($B:$B,'GS Teams'!$A:$H,8,FALSE)))</f>
        <v>V</v>
      </c>
      <c r="K34" s="58">
        <f t="shared" si="0"/>
        <v>8.2175925925925923E-3</v>
      </c>
      <c r="L34" s="41">
        <v>1.6655092592592593E-2</v>
      </c>
      <c r="M34" s="59" t="str">
        <f>IF(ISNA(VLOOKUP($B:$B,'GS Teams'!$A:$I,9,FALSE))," ",(VLOOKUP($B:$B,'GS Teams'!$A:$I,9,FALSE)))</f>
        <v>Chris Rawle</v>
      </c>
      <c r="N34" s="60">
        <f>IF(ISNA(VLOOKUP($B:$B,'GS Teams'!$A:$J,10,FALSE))," ",(VLOOKUP($B:$B,'GS Teams'!$A:$J,10,FALSE)))</f>
        <v>0</v>
      </c>
      <c r="O34" s="58">
        <f t="shared" si="1"/>
        <v>7.9976851851851841E-3</v>
      </c>
      <c r="P34" s="41">
        <v>2.4652777777777777E-2</v>
      </c>
    </row>
    <row r="35" spans="1:16" ht="20.100000000000001" customHeight="1" x14ac:dyDescent="0.25">
      <c r="A35" s="54">
        <v>32</v>
      </c>
      <c r="B35" s="54">
        <v>19</v>
      </c>
      <c r="C35" s="55" t="str">
        <f>IF(ISNA(VLOOKUP($B:$B,'GS Teams'!$A:$D,2,FALSE))," ",(VLOOKUP($B:$B,'GS Teams'!$A:$D,2,FALSE)))</f>
        <v>Blyth RC</v>
      </c>
      <c r="D35" s="56">
        <f>IF(ISNA(VLOOKUP($B:$B,'GS Teams'!$A:$D,3,FALSE))," ",(VLOOKUP($B:$B,'GS Teams'!$A:$D,3,FALSE)))</f>
        <v>2</v>
      </c>
      <c r="E35" s="55" t="str">
        <f>IF(ISNA(VLOOKUP($B:$B,'GS Teams'!$A:$D,4,FALSE))," ",(VLOOKUP($B:$B,'GS Teams'!$A:$D,4,FALSE)))</f>
        <v>M</v>
      </c>
      <c r="F35" s="55" t="str">
        <f>IF(ISNA(VLOOKUP($B:$B,'GS Teams'!$A:$E,5,FALSE))," ",(VLOOKUP($B:$B,'GS Teams'!$A:$E,5,FALSE)))</f>
        <v>Calum Storey</v>
      </c>
      <c r="G35" s="56">
        <f>IF(ISNA(VLOOKUP($B:$B,'GS Teams'!$A:$F,6,FALSE))," ",(VLOOKUP($B:$B,'GS Teams'!$A:$F,6,FALSE)))</f>
        <v>0</v>
      </c>
      <c r="H35" s="41">
        <v>7.9629629629629634E-3</v>
      </c>
      <c r="I35" s="57" t="str">
        <f>IF(ISNA(VLOOKUP($B:$B,'GS Teams'!$A:$G,7,FALSE))," ",(VLOOKUP($B:$B,'GS Teams'!$A:$G,7,FALSE)))</f>
        <v>Graeme Stewart</v>
      </c>
      <c r="J35" s="54">
        <f>IF(ISNA(VLOOKUP($B:$B,'GS Teams'!$A:$H,8,FALSE))," ",(VLOOKUP($B:$B,'GS Teams'!$A:$H,8,FALSE)))</f>
        <v>0</v>
      </c>
      <c r="K35" s="58">
        <f t="shared" si="0"/>
        <v>8.1481481481481474E-3</v>
      </c>
      <c r="L35" s="41">
        <v>1.6111111111111111E-2</v>
      </c>
      <c r="M35" s="59" t="str">
        <f>IF(ISNA(VLOOKUP($B:$B,'GS Teams'!$A:$I,9,FALSE))," ",(VLOOKUP($B:$B,'GS Teams'!$A:$I,9,FALSE)))</f>
        <v>Graham Wood</v>
      </c>
      <c r="N35" s="60" t="str">
        <f>IF(ISNA(VLOOKUP($B:$B,'GS Teams'!$A:$J,10,FALSE))," ",(VLOOKUP($B:$B,'GS Teams'!$A:$J,10,FALSE)))</f>
        <v>V</v>
      </c>
      <c r="O35" s="58">
        <f t="shared" si="1"/>
        <v>8.6458333333333318E-3</v>
      </c>
      <c r="P35" s="41">
        <v>2.4756944444444443E-2</v>
      </c>
    </row>
    <row r="36" spans="1:16" ht="20.100000000000001" customHeight="1" x14ac:dyDescent="0.25">
      <c r="A36" s="54">
        <v>33</v>
      </c>
      <c r="B36" s="54">
        <v>99</v>
      </c>
      <c r="C36" s="55" t="str">
        <f>IF(ISNA(VLOOKUP($B:$B,'GS Teams'!$A:$D,2,FALSE))," ",(VLOOKUP($B:$B,'GS Teams'!$A:$D,2,FALSE)))</f>
        <v>North Shields Poly</v>
      </c>
      <c r="D36" s="56">
        <f>IF(ISNA(VLOOKUP($B:$B,'GS Teams'!$A:$D,3,FALSE))," ",(VLOOKUP($B:$B,'GS Teams'!$A:$D,3,FALSE)))</f>
        <v>5</v>
      </c>
      <c r="E36" s="55" t="str">
        <f>IF(ISNA(VLOOKUP($B:$B,'GS Teams'!$A:$D,4,FALSE))," ",(VLOOKUP($B:$B,'GS Teams'!$A:$D,4,FALSE)))</f>
        <v>M</v>
      </c>
      <c r="F36" s="55" t="str">
        <f>IF(ISNA(VLOOKUP($B:$B,'GS Teams'!$A:$E,5,FALSE))," ",(VLOOKUP($B:$B,'GS Teams'!$A:$E,5,FALSE)))</f>
        <v>Richard Hanley</v>
      </c>
      <c r="G36" s="56">
        <f>IF(ISNA(VLOOKUP($B:$B,'GS Teams'!$A:$F,6,FALSE))," ",(VLOOKUP($B:$B,'GS Teams'!$A:$F,6,FALSE)))</f>
        <v>0</v>
      </c>
      <c r="H36" s="41">
        <v>8.3912037037037045E-3</v>
      </c>
      <c r="I36" s="57" t="str">
        <f>IF(ISNA(VLOOKUP($B:$B,'GS Teams'!$A:$G,7,FALSE))," ",(VLOOKUP($B:$B,'GS Teams'!$A:$G,7,FALSE)))</f>
        <v>Tommy Brannon</v>
      </c>
      <c r="J36" s="54" t="str">
        <f>IF(ISNA(VLOOKUP($B:$B,'GS Teams'!$A:$H,8,FALSE))," ",(VLOOKUP($B:$B,'GS Teams'!$A:$H,8,FALSE)))</f>
        <v>V</v>
      </c>
      <c r="K36" s="58">
        <f t="shared" ref="K36:K67" si="2">L36-H36</f>
        <v>8.4259259259259253E-3</v>
      </c>
      <c r="L36" s="41">
        <v>1.681712962962963E-2</v>
      </c>
      <c r="M36" s="59" t="str">
        <f>IF(ISNA(VLOOKUP($B:$B,'GS Teams'!$A:$I,9,FALSE))," ",(VLOOKUP($B:$B,'GS Teams'!$A:$I,9,FALSE)))</f>
        <v>John Baty</v>
      </c>
      <c r="N36" s="60" t="str">
        <f>IF(ISNA(VLOOKUP($B:$B,'GS Teams'!$A:$J,10,FALSE))," ",(VLOOKUP($B:$B,'GS Teams'!$A:$J,10,FALSE)))</f>
        <v>V</v>
      </c>
      <c r="O36" s="58">
        <f t="shared" ref="O36:O67" si="3">P36-L36</f>
        <v>7.9513888888888898E-3</v>
      </c>
      <c r="P36" s="41">
        <v>2.476851851851852E-2</v>
      </c>
    </row>
    <row r="37" spans="1:16" ht="20.100000000000001" customHeight="1" x14ac:dyDescent="0.25">
      <c r="A37" s="54">
        <v>34</v>
      </c>
      <c r="B37" s="54">
        <v>154</v>
      </c>
      <c r="C37" s="55" t="str">
        <f>IF(ISNA(VLOOKUP($B:$B,'GS Teams'!$A:$D,2,FALSE))," ",(VLOOKUP($B:$B,'GS Teams'!$A:$D,2,FALSE)))</f>
        <v>Wallsend Harriers</v>
      </c>
      <c r="D37" s="56">
        <f>IF(ISNA(VLOOKUP($B:$B,'GS Teams'!$A:$D,3,FALSE))," ",(VLOOKUP($B:$B,'GS Teams'!$A:$D,3,FALSE)))</f>
        <v>5</v>
      </c>
      <c r="E37" s="55" t="str">
        <f>IF(ISNA(VLOOKUP($B:$B,'GS Teams'!$A:$D,4,FALSE))," ",(VLOOKUP($B:$B,'GS Teams'!$A:$D,4,FALSE)))</f>
        <v>M</v>
      </c>
      <c r="F37" s="55" t="str">
        <f>IF(ISNA(VLOOKUP($B:$B,'GS Teams'!$A:$E,5,FALSE))," ",(VLOOKUP($B:$B,'GS Teams'!$A:$E,5,FALSE)))</f>
        <v>Alastair Willis</v>
      </c>
      <c r="G37" s="56">
        <f>IF(ISNA(VLOOKUP($B:$B,'GS Teams'!$A:$F,6,FALSE))," ",(VLOOKUP($B:$B,'GS Teams'!$A:$F,6,FALSE)))</f>
        <v>0</v>
      </c>
      <c r="H37" s="41">
        <v>8.0902777777777778E-3</v>
      </c>
      <c r="I37" s="57" t="str">
        <f>IF(ISNA(VLOOKUP($B:$B,'GS Teams'!$A:$G,7,FALSE))," ",(VLOOKUP($B:$B,'GS Teams'!$A:$G,7,FALSE)))</f>
        <v>James Torbett</v>
      </c>
      <c r="J37" s="54" t="str">
        <f>IF(ISNA(VLOOKUP($B:$B,'GS Teams'!$A:$H,8,FALSE))," ",(VLOOKUP($B:$B,'GS Teams'!$A:$H,8,FALSE)))</f>
        <v>V</v>
      </c>
      <c r="K37" s="58">
        <f t="shared" si="2"/>
        <v>8.460648148148146E-3</v>
      </c>
      <c r="L37" s="41">
        <v>1.6550925925925924E-2</v>
      </c>
      <c r="M37" s="59" t="str">
        <f>IF(ISNA(VLOOKUP($B:$B,'GS Teams'!$A:$I,9,FALSE))," ",(VLOOKUP($B:$B,'GS Teams'!$A:$I,9,FALSE)))</f>
        <v>Andrew Wigmore</v>
      </c>
      <c r="N37" s="60">
        <f>IF(ISNA(VLOOKUP($B:$B,'GS Teams'!$A:$J,10,FALSE))," ",(VLOOKUP($B:$B,'GS Teams'!$A:$J,10,FALSE)))</f>
        <v>0</v>
      </c>
      <c r="O37" s="58">
        <f t="shared" si="3"/>
        <v>8.2291666666666659E-3</v>
      </c>
      <c r="P37" s="41">
        <v>2.478009259259259E-2</v>
      </c>
    </row>
    <row r="38" spans="1:16" ht="20.100000000000001" customHeight="1" x14ac:dyDescent="0.25">
      <c r="A38" s="54">
        <v>35</v>
      </c>
      <c r="B38" s="54">
        <v>1</v>
      </c>
      <c r="C38" s="61" t="str">
        <f>IF(ISNA(VLOOKUP($B:$B,'GS Teams'!$A:$D,2,FALSE))," ",(VLOOKUP($B:$B,'GS Teams'!$A:$D,2,FALSE)))</f>
        <v>Alnwick Harriers</v>
      </c>
      <c r="D38" s="56">
        <f>IF(ISNA(VLOOKUP($B:$B,'GS Teams'!$A:$D,3,FALSE))," ",(VLOOKUP($B:$B,'GS Teams'!$A:$D,3,FALSE)))</f>
        <v>1</v>
      </c>
      <c r="E38" s="55" t="str">
        <f>IF(ISNA(VLOOKUP($B:$B,'GS Teams'!$A:$D,4,FALSE))," ",(VLOOKUP($B:$B,'GS Teams'!$A:$D,4,FALSE)))</f>
        <v>M</v>
      </c>
      <c r="F38" s="55" t="str">
        <f>IF(ISNA(VLOOKUP($B:$B,'GS Teams'!$A:$E,5,FALSE))," ",(VLOOKUP($B:$B,'GS Teams'!$A:$E,5,FALSE)))</f>
        <v>Conrad Franks</v>
      </c>
      <c r="G38" s="56" t="str">
        <f>IF(ISNA(VLOOKUP($B:$B,'GS Teams'!$A:$F,6,FALSE))," ",(VLOOKUP($B:$B,'GS Teams'!$A:$F,6,FALSE)))</f>
        <v>V</v>
      </c>
      <c r="H38" s="41">
        <v>9.780092592592592E-3</v>
      </c>
      <c r="I38" s="57" t="str">
        <f>IF(ISNA(VLOOKUP($B:$B,'GS Teams'!$A:$G,7,FALSE))," ",(VLOOKUP($B:$B,'GS Teams'!$A:$G,7,FALSE)))</f>
        <v>Dom Harris</v>
      </c>
      <c r="J38" s="54">
        <f>IF(ISNA(VLOOKUP($B:$B,'GS Teams'!$A:$H,8,FALSE))," ",(VLOOKUP($B:$B,'GS Teams'!$A:$H,8,FALSE)))</f>
        <v>0</v>
      </c>
      <c r="K38" s="41">
        <f t="shared" si="2"/>
        <v>7.8240740740740753E-3</v>
      </c>
      <c r="L38" s="41">
        <v>1.7604166666666667E-2</v>
      </c>
      <c r="M38" s="59" t="str">
        <f>IF(ISNA(VLOOKUP($B:$B,'GS Teams'!$A:$I,9,FALSE))," ",(VLOOKUP($B:$B,'GS Teams'!$A:$I,9,FALSE)))</f>
        <v>David Milne</v>
      </c>
      <c r="N38" s="60">
        <f>IF(ISNA(VLOOKUP($B:$B,'GS Teams'!$A:$J,10,FALSE))," ",(VLOOKUP($B:$B,'GS Teams'!$A:$J,10,FALSE)))</f>
        <v>0</v>
      </c>
      <c r="O38" s="58">
        <f t="shared" si="3"/>
        <v>7.199074074074073E-3</v>
      </c>
      <c r="P38" s="41">
        <v>2.480324074074074E-2</v>
      </c>
    </row>
    <row r="39" spans="1:16" ht="20.100000000000001" customHeight="1" x14ac:dyDescent="0.25">
      <c r="A39" s="54">
        <v>36</v>
      </c>
      <c r="B39" s="54">
        <v>85</v>
      </c>
      <c r="C39" s="55" t="str">
        <f>IF(ISNA(VLOOKUP($B:$B,'GS Teams'!$A:$D,2,FALSE))," ",(VLOOKUP($B:$B,'GS Teams'!$A:$D,2,FALSE)))</f>
        <v>Jesmond Joggers</v>
      </c>
      <c r="D39" s="56">
        <f>IF(ISNA(VLOOKUP($B:$B,'GS Teams'!$A:$D,3,FALSE))," ",(VLOOKUP($B:$B,'GS Teams'!$A:$D,3,FALSE)))</f>
        <v>1</v>
      </c>
      <c r="E39" s="55" t="str">
        <f>IF(ISNA(VLOOKUP($B:$B,'GS Teams'!$A:$D,4,FALSE))," ",(VLOOKUP($B:$B,'GS Teams'!$A:$D,4,FALSE)))</f>
        <v>M</v>
      </c>
      <c r="F39" s="55" t="str">
        <f>IF(ISNA(VLOOKUP($B:$B,'GS Teams'!$A:$E,5,FALSE))," ",(VLOOKUP($B:$B,'GS Teams'!$A:$E,5,FALSE)))</f>
        <v>Scott Armstrong</v>
      </c>
      <c r="G39" s="56" t="str">
        <f>IF(ISNA(VLOOKUP($B:$B,'GS Teams'!$A:$F,6,FALSE))," ",(VLOOKUP($B:$B,'GS Teams'!$A:$F,6,FALSE)))</f>
        <v>V</v>
      </c>
      <c r="H39" s="41">
        <v>8.9351851851851866E-3</v>
      </c>
      <c r="I39" s="57" t="str">
        <f>IF(ISNA(VLOOKUP($B:$B,'GS Teams'!$A:$G,7,FALSE))," ",(VLOOKUP($B:$B,'GS Teams'!$A:$G,7,FALSE)))</f>
        <v>Jonhy Law</v>
      </c>
      <c r="J39" s="54">
        <f>IF(ISNA(VLOOKUP($B:$B,'GS Teams'!$A:$H,8,FALSE))," ",(VLOOKUP($B:$B,'GS Teams'!$A:$H,8,FALSE)))</f>
        <v>0</v>
      </c>
      <c r="K39" s="58">
        <f t="shared" si="2"/>
        <v>7.6388888888888878E-3</v>
      </c>
      <c r="L39" s="41">
        <v>1.6574074074074074E-2</v>
      </c>
      <c r="M39" s="59" t="str">
        <f>IF(ISNA(VLOOKUP($B:$B,'GS Teams'!$A:$I,9,FALSE))," ",(VLOOKUP($B:$B,'GS Teams'!$A:$I,9,FALSE)))</f>
        <v>Rob Willers</v>
      </c>
      <c r="N39" s="60">
        <f>IF(ISNA(VLOOKUP($B:$B,'GS Teams'!$A:$J,10,FALSE))," ",(VLOOKUP($B:$B,'GS Teams'!$A:$J,10,FALSE)))</f>
        <v>0</v>
      </c>
      <c r="O39" s="58">
        <f t="shared" si="3"/>
        <v>8.2754629629629602E-3</v>
      </c>
      <c r="P39" s="41">
        <v>2.4849537037037035E-2</v>
      </c>
    </row>
    <row r="40" spans="1:16" ht="20.100000000000001" customHeight="1" x14ac:dyDescent="0.25">
      <c r="A40" s="54">
        <v>37</v>
      </c>
      <c r="B40" s="54">
        <v>70</v>
      </c>
      <c r="C40" s="55" t="str">
        <f>IF(ISNA(VLOOKUP($B:$B,'GS Teams'!$A:$D,2,FALSE))," ",(VLOOKUP($B:$B,'GS Teams'!$A:$D,2,FALSE)))</f>
        <v>Heaton Harriers</v>
      </c>
      <c r="D40" s="56">
        <f>IF(ISNA(VLOOKUP($B:$B,'GS Teams'!$A:$D,3,FALSE))," ",(VLOOKUP($B:$B,'GS Teams'!$A:$D,3,FALSE)))</f>
        <v>6</v>
      </c>
      <c r="E40" s="55" t="str">
        <f>IF(ISNA(VLOOKUP($B:$B,'GS Teams'!$A:$D,4,FALSE))," ",(VLOOKUP($B:$B,'GS Teams'!$A:$D,4,FALSE)))</f>
        <v>M</v>
      </c>
      <c r="F40" s="55" t="str">
        <f>IF(ISNA(VLOOKUP($B:$B,'GS Teams'!$A:$E,5,FALSE))," ",(VLOOKUP($B:$B,'GS Teams'!$A:$E,5,FALSE)))</f>
        <v>Keith Rooney</v>
      </c>
      <c r="G40" s="56" t="str">
        <f>IF(ISNA(VLOOKUP($B:$B,'GS Teams'!$A:$F,6,FALSE))," ",(VLOOKUP($B:$B,'GS Teams'!$A:$F,6,FALSE)))</f>
        <v>V</v>
      </c>
      <c r="H40" s="41">
        <v>8.5879629629629622E-3</v>
      </c>
      <c r="I40" s="57" t="str">
        <f>IF(ISNA(VLOOKUP($B:$B,'GS Teams'!$A:$G,7,FALSE))," ",(VLOOKUP($B:$B,'GS Teams'!$A:$G,7,FALSE)))</f>
        <v>James Wall</v>
      </c>
      <c r="J40" s="54" t="str">
        <f>IF(ISNA(VLOOKUP($B:$B,'GS Teams'!$A:$H,8,FALSE))," ",(VLOOKUP($B:$B,'GS Teams'!$A:$H,8,FALSE)))</f>
        <v>V</v>
      </c>
      <c r="K40" s="58">
        <f t="shared" si="2"/>
        <v>8.5416666666666679E-3</v>
      </c>
      <c r="L40" s="41">
        <v>1.712962962962963E-2</v>
      </c>
      <c r="M40" s="59" t="str">
        <f>IF(ISNA(VLOOKUP($B:$B,'GS Teams'!$A:$I,9,FALSE))," ",(VLOOKUP($B:$B,'GS Teams'!$A:$I,9,FALSE)))</f>
        <v>Micky Mallen</v>
      </c>
      <c r="N40" s="60" t="str">
        <f>IF(ISNA(VLOOKUP($B:$B,'GS Teams'!$A:$J,10,FALSE))," ",(VLOOKUP($B:$B,'GS Teams'!$A:$J,10,FALSE)))</f>
        <v>V</v>
      </c>
      <c r="O40" s="58">
        <f t="shared" si="3"/>
        <v>7.893518518518515E-3</v>
      </c>
      <c r="P40" s="41">
        <v>2.5023148148148145E-2</v>
      </c>
    </row>
    <row r="41" spans="1:16" ht="20.100000000000001" customHeight="1" x14ac:dyDescent="0.25">
      <c r="A41" s="54">
        <v>38</v>
      </c>
      <c r="B41" s="54">
        <v>68</v>
      </c>
      <c r="C41" s="55" t="str">
        <f>IF(ISNA(VLOOKUP($B:$B,'GS Teams'!$A:$D,2,FALSE))," ",(VLOOKUP($B:$B,'GS Teams'!$A:$D,2,FALSE)))</f>
        <v>Heaton Harriers</v>
      </c>
      <c r="D41" s="56">
        <f>IF(ISNA(VLOOKUP($B:$B,'GS Teams'!$A:$D,3,FALSE))," ",(VLOOKUP($B:$B,'GS Teams'!$A:$D,3,FALSE)))</f>
        <v>4</v>
      </c>
      <c r="E41" s="55" t="str">
        <f>IF(ISNA(VLOOKUP($B:$B,'GS Teams'!$A:$D,4,FALSE))," ",(VLOOKUP($B:$B,'GS Teams'!$A:$D,4,FALSE)))</f>
        <v>M</v>
      </c>
      <c r="F41" s="55" t="str">
        <f>IF(ISNA(VLOOKUP($B:$B,'GS Teams'!$A:$E,5,FALSE))," ",(VLOOKUP($B:$B,'GS Teams'!$A:$E,5,FALSE)))</f>
        <v>Jack Shawcross</v>
      </c>
      <c r="G41" s="56">
        <f>IF(ISNA(VLOOKUP($B:$B,'GS Teams'!$A:$F,6,FALSE))," ",(VLOOKUP($B:$B,'GS Teams'!$A:$F,6,FALSE)))</f>
        <v>0</v>
      </c>
      <c r="H41" s="41">
        <v>8.2523148148148148E-3</v>
      </c>
      <c r="I41" s="57" t="str">
        <f>IF(ISNA(VLOOKUP($B:$B,'GS Teams'!$A:$G,7,FALSE))," ",(VLOOKUP($B:$B,'GS Teams'!$A:$G,7,FALSE)))</f>
        <v>Simon Jobe</v>
      </c>
      <c r="J41" s="54" t="str">
        <f>IF(ISNA(VLOOKUP($B:$B,'GS Teams'!$A:$H,8,FALSE))," ",(VLOOKUP($B:$B,'GS Teams'!$A:$H,8,FALSE)))</f>
        <v>V</v>
      </c>
      <c r="K41" s="58">
        <f t="shared" si="2"/>
        <v>8.4722222222222195E-3</v>
      </c>
      <c r="L41" s="41">
        <v>1.6724537037037034E-2</v>
      </c>
      <c r="M41" s="59" t="str">
        <f>IF(ISNA(VLOOKUP($B:$B,'GS Teams'!$A:$I,9,FALSE))," ",(VLOOKUP($B:$B,'GS Teams'!$A:$I,9,FALSE)))</f>
        <v>Andy Bell</v>
      </c>
      <c r="N41" s="60">
        <f>IF(ISNA(VLOOKUP($B:$B,'GS Teams'!$A:$J,10,FALSE))," ",(VLOOKUP($B:$B,'GS Teams'!$A:$J,10,FALSE)))</f>
        <v>0</v>
      </c>
      <c r="O41" s="58">
        <f t="shared" si="3"/>
        <v>8.3101851851851878E-3</v>
      </c>
      <c r="P41" s="41">
        <v>2.5034722222222222E-2</v>
      </c>
    </row>
    <row r="42" spans="1:16" ht="20.100000000000001" customHeight="1" x14ac:dyDescent="0.25">
      <c r="A42" s="54">
        <v>39</v>
      </c>
      <c r="B42" s="54">
        <v>44</v>
      </c>
      <c r="C42" s="55" t="str">
        <f>IF(ISNA(VLOOKUP($B:$B,'GS Teams'!$A:$D,2,FALSE))," ",(VLOOKUP($B:$B,'GS Teams'!$A:$D,2,FALSE)))</f>
        <v>Elswick Harriers</v>
      </c>
      <c r="D42" s="56">
        <f>IF(ISNA(VLOOKUP($B:$B,'GS Teams'!$A:$D,3,FALSE))," ",(VLOOKUP($B:$B,'GS Teams'!$A:$D,3,FALSE)))</f>
        <v>4</v>
      </c>
      <c r="E42" s="55" t="str">
        <f>IF(ISNA(VLOOKUP($B:$B,'GS Teams'!$A:$D,4,FALSE))," ",(VLOOKUP($B:$B,'GS Teams'!$A:$D,4,FALSE)))</f>
        <v>M</v>
      </c>
      <c r="F42" s="55" t="str">
        <f>IF(ISNA(VLOOKUP($B:$B,'GS Teams'!$A:$E,5,FALSE))," ",(VLOOKUP($B:$B,'GS Teams'!$A:$E,5,FALSE)))</f>
        <v>Anthony Beynon</v>
      </c>
      <c r="G42" s="56" t="str">
        <f>IF(ISNA(VLOOKUP($B:$B,'GS Teams'!$A:$F,6,FALSE))," ",(VLOOKUP($B:$B,'GS Teams'!$A:$F,6,FALSE)))</f>
        <v>V</v>
      </c>
      <c r="H42" s="41">
        <v>8.1018518518518514E-3</v>
      </c>
      <c r="I42" s="57" t="str">
        <f>IF(ISNA(VLOOKUP($B:$B,'GS Teams'!$A:$G,7,FALSE))," ",(VLOOKUP($B:$B,'GS Teams'!$A:$G,7,FALSE)))</f>
        <v>Dave Armstrong</v>
      </c>
      <c r="J42" s="54" t="str">
        <f>IF(ISNA(VLOOKUP($B:$B,'GS Teams'!$A:$H,8,FALSE))," ",(VLOOKUP($B:$B,'GS Teams'!$A:$H,8,FALSE)))</f>
        <v>V</v>
      </c>
      <c r="K42" s="58">
        <f t="shared" si="2"/>
        <v>8.4374999999999988E-3</v>
      </c>
      <c r="L42" s="41">
        <v>1.653935185185185E-2</v>
      </c>
      <c r="M42" s="59" t="str">
        <f>IF(ISNA(VLOOKUP($B:$B,'GS Teams'!$A:$I,9,FALSE))," ",(VLOOKUP($B:$B,'GS Teams'!$A:$I,9,FALSE)))</f>
        <v>Shaun Connelly</v>
      </c>
      <c r="N42" s="60" t="str">
        <f>IF(ISNA(VLOOKUP($B:$B,'GS Teams'!$A:$J,10,FALSE))," ",(VLOOKUP($B:$B,'GS Teams'!$A:$J,10,FALSE)))</f>
        <v>V</v>
      </c>
      <c r="O42" s="58">
        <f t="shared" si="3"/>
        <v>8.5648148148148133E-3</v>
      </c>
      <c r="P42" s="41">
        <v>2.5104166666666664E-2</v>
      </c>
    </row>
    <row r="43" spans="1:16" ht="20.100000000000001" customHeight="1" x14ac:dyDescent="0.25">
      <c r="A43" s="54">
        <v>40</v>
      </c>
      <c r="B43" s="54">
        <v>153</v>
      </c>
      <c r="C43" s="55" t="str">
        <f>IF(ISNA(VLOOKUP($B:$B,'GS Teams'!$A:$D,2,FALSE))," ",(VLOOKUP($B:$B,'GS Teams'!$A:$D,2,FALSE)))</f>
        <v>Wallsend Harriers</v>
      </c>
      <c r="D43" s="56">
        <f>IF(ISNA(VLOOKUP($B:$B,'GS Teams'!$A:$D,3,FALSE))," ",(VLOOKUP($B:$B,'GS Teams'!$A:$D,3,FALSE)))</f>
        <v>4</v>
      </c>
      <c r="E43" s="55" t="str">
        <f>IF(ISNA(VLOOKUP($B:$B,'GS Teams'!$A:$D,4,FALSE))," ",(VLOOKUP($B:$B,'GS Teams'!$A:$D,4,FALSE)))</f>
        <v>M</v>
      </c>
      <c r="F43" s="55" t="str">
        <f>IF(ISNA(VLOOKUP($B:$B,'GS Teams'!$A:$E,5,FALSE))," ",(VLOOKUP($B:$B,'GS Teams'!$A:$E,5,FALSE)))</f>
        <v>Robbie Livermore</v>
      </c>
      <c r="G43" s="56">
        <f>IF(ISNA(VLOOKUP($B:$B,'GS Teams'!$A:$F,6,FALSE))," ",(VLOOKUP($B:$B,'GS Teams'!$A:$F,6,FALSE)))</f>
        <v>0</v>
      </c>
      <c r="H43" s="41">
        <v>8.4837962962962966E-3</v>
      </c>
      <c r="I43" s="57" t="str">
        <f>IF(ISNA(VLOOKUP($B:$B,'GS Teams'!$A:$G,7,FALSE))," ",(VLOOKUP($B:$B,'GS Teams'!$A:$G,7,FALSE)))</f>
        <v>Mick Skeldon</v>
      </c>
      <c r="J43" s="54" t="str">
        <f>IF(ISNA(VLOOKUP($B:$B,'GS Teams'!$A:$H,8,FALSE))," ",(VLOOKUP($B:$B,'GS Teams'!$A:$H,8,FALSE)))</f>
        <v>V</v>
      </c>
      <c r="K43" s="58">
        <f t="shared" si="2"/>
        <v>8.2754629629629619E-3</v>
      </c>
      <c r="L43" s="41">
        <v>1.6759259259259258E-2</v>
      </c>
      <c r="M43" s="59" t="str">
        <f>IF(ISNA(VLOOKUP($B:$B,'GS Teams'!$A:$I,9,FALSE))," ",(VLOOKUP($B:$B,'GS Teams'!$A:$I,9,FALSE)))</f>
        <v>Gavin Lee</v>
      </c>
      <c r="N43" s="60">
        <f>IF(ISNA(VLOOKUP($B:$B,'GS Teams'!$A:$J,10,FALSE))," ",(VLOOKUP($B:$B,'GS Teams'!$A:$J,10,FALSE)))</f>
        <v>0</v>
      </c>
      <c r="O43" s="58">
        <f t="shared" si="3"/>
        <v>8.3796296296296327E-3</v>
      </c>
      <c r="P43" s="41">
        <v>2.5138888888888891E-2</v>
      </c>
    </row>
    <row r="44" spans="1:16" ht="20.100000000000001" customHeight="1" x14ac:dyDescent="0.25">
      <c r="A44" s="54">
        <v>41</v>
      </c>
      <c r="B44" s="54">
        <v>61</v>
      </c>
      <c r="C44" s="55" t="str">
        <f>IF(ISNA(VLOOKUP($B:$B,'GS Teams'!$A:$D,2,FALSE))," ",(VLOOKUP($B:$B,'GS Teams'!$A:$D,2,FALSE)))</f>
        <v>Gosforth Harriers</v>
      </c>
      <c r="D44" s="56">
        <f>IF(ISNA(VLOOKUP($B:$B,'GS Teams'!$A:$D,3,FALSE))," ",(VLOOKUP($B:$B,'GS Teams'!$A:$D,3,FALSE)))</f>
        <v>3</v>
      </c>
      <c r="E44" s="55" t="str">
        <f>IF(ISNA(VLOOKUP($B:$B,'GS Teams'!$A:$D,4,FALSE))," ",(VLOOKUP($B:$B,'GS Teams'!$A:$D,4,FALSE)))</f>
        <v>M</v>
      </c>
      <c r="F44" s="55" t="str">
        <f>IF(ISNA(VLOOKUP($B:$B,'GS Teams'!$A:$E,5,FALSE))," ",(VLOOKUP($B:$B,'GS Teams'!$A:$E,5,FALSE)))</f>
        <v>Martin Lloyd</v>
      </c>
      <c r="G44" s="56" t="str">
        <f>IF(ISNA(VLOOKUP($B:$B,'GS Teams'!$A:$F,6,FALSE))," ",(VLOOKUP($B:$B,'GS Teams'!$A:$F,6,FALSE)))</f>
        <v>V</v>
      </c>
      <c r="H44" s="41">
        <v>8.3564814814814804E-3</v>
      </c>
      <c r="I44" s="57" t="str">
        <f>IF(ISNA(VLOOKUP($B:$B,'GS Teams'!$A:$G,7,FALSE))," ",(VLOOKUP($B:$B,'GS Teams'!$A:$G,7,FALSE)))</f>
        <v>Neil Ramsey</v>
      </c>
      <c r="J44" s="54" t="str">
        <f>IF(ISNA(VLOOKUP($B:$B,'GS Teams'!$A:$H,8,FALSE))," ",(VLOOKUP($B:$B,'GS Teams'!$A:$H,8,FALSE)))</f>
        <v>V</v>
      </c>
      <c r="K44" s="58">
        <f t="shared" si="2"/>
        <v>7.9513888888888915E-3</v>
      </c>
      <c r="L44" s="41">
        <v>1.6307870370370372E-2</v>
      </c>
      <c r="M44" s="59" t="str">
        <f>IF(ISNA(VLOOKUP($B:$B,'GS Teams'!$A:$I,9,FALSE))," ",(VLOOKUP($B:$B,'GS Teams'!$A:$I,9,FALSE)))</f>
        <v>Kevin Thomas</v>
      </c>
      <c r="N44" s="60" t="str">
        <f>IF(ISNA(VLOOKUP($B:$B,'GS Teams'!$A:$J,10,FALSE))," ",(VLOOKUP($B:$B,'GS Teams'!$A:$J,10,FALSE)))</f>
        <v>V</v>
      </c>
      <c r="O44" s="58">
        <f t="shared" si="3"/>
        <v>8.8425925925925894E-3</v>
      </c>
      <c r="P44" s="41">
        <v>2.5150462962962961E-2</v>
      </c>
    </row>
    <row r="45" spans="1:16" ht="20.100000000000001" customHeight="1" x14ac:dyDescent="0.25">
      <c r="A45" s="54">
        <v>42</v>
      </c>
      <c r="B45" s="54">
        <v>130</v>
      </c>
      <c r="C45" s="55" t="str">
        <f>IF(ISNA(VLOOKUP($B:$B,'GS Teams'!$A:$D,2,FALSE))," ",(VLOOKUP($B:$B,'GS Teams'!$A:$D,2,FALSE)))</f>
        <v>Tyne Bridge Harriers</v>
      </c>
      <c r="D45" s="56">
        <f>IF(ISNA(VLOOKUP($B:$B,'GS Teams'!$A:$D,3,FALSE))," ",(VLOOKUP($B:$B,'GS Teams'!$A:$D,3,FALSE)))</f>
        <v>10</v>
      </c>
      <c r="E45" s="55" t="str">
        <f>IF(ISNA(VLOOKUP($B:$B,'GS Teams'!$A:$D,4,FALSE))," ",(VLOOKUP($B:$B,'GS Teams'!$A:$D,4,FALSE)))</f>
        <v>F</v>
      </c>
      <c r="F45" s="55" t="str">
        <f>IF(ISNA(VLOOKUP($B:$B,'GS Teams'!$A:$E,5,FALSE))," ",(VLOOKUP($B:$B,'GS Teams'!$A:$E,5,FALSE)))</f>
        <v>Sophie Marr</v>
      </c>
      <c r="G45" s="56">
        <f>IF(ISNA(VLOOKUP($B:$B,'GS Teams'!$A:$F,6,FALSE))," ",(VLOOKUP($B:$B,'GS Teams'!$A:$F,6,FALSE)))</f>
        <v>0</v>
      </c>
      <c r="H45" s="41">
        <v>8.2754629629629619E-3</v>
      </c>
      <c r="I45" s="57" t="str">
        <f>IF(ISNA(VLOOKUP($B:$B,'GS Teams'!$A:$G,7,FALSE))," ",(VLOOKUP($B:$B,'GS Teams'!$A:$G,7,FALSE)))</f>
        <v>Lucy Turzynski</v>
      </c>
      <c r="J45" s="54">
        <f>IF(ISNA(VLOOKUP($B:$B,'GS Teams'!$A:$H,8,FALSE))," ",(VLOOKUP($B:$B,'GS Teams'!$A:$H,8,FALSE)))</f>
        <v>0</v>
      </c>
      <c r="K45" s="58">
        <f t="shared" si="2"/>
        <v>8.7615740740740761E-3</v>
      </c>
      <c r="L45" s="41">
        <v>1.7037037037037038E-2</v>
      </c>
      <c r="M45" s="59" t="str">
        <f>IF(ISNA(VLOOKUP($B:$B,'GS Teams'!$A:$I,9,FALSE))," ",(VLOOKUP($B:$B,'GS Teams'!$A:$I,9,FALSE)))</f>
        <v>Alison Dargie</v>
      </c>
      <c r="N45" s="60" t="str">
        <f>IF(ISNA(VLOOKUP($B:$B,'GS Teams'!$A:$J,10,FALSE))," ",(VLOOKUP($B:$B,'GS Teams'!$A:$J,10,FALSE)))</f>
        <v>V</v>
      </c>
      <c r="O45" s="58">
        <f t="shared" si="3"/>
        <v>8.1365740740740704E-3</v>
      </c>
      <c r="P45" s="41">
        <v>2.5173611111111108E-2</v>
      </c>
    </row>
    <row r="46" spans="1:16" ht="20.100000000000001" customHeight="1" x14ac:dyDescent="0.25">
      <c r="A46" s="54">
        <v>43</v>
      </c>
      <c r="B46" s="54">
        <v>91</v>
      </c>
      <c r="C46" s="55" t="str">
        <f>IF(ISNA(VLOOKUP($B:$B,'GS Teams'!$A:$D,2,FALSE))," ",(VLOOKUP($B:$B,'GS Teams'!$A:$D,2,FALSE)))</f>
        <v xml:space="preserve">Morpeth </v>
      </c>
      <c r="D46" s="56">
        <f>IF(ISNA(VLOOKUP($B:$B,'GS Teams'!$A:$D,3,FALSE))," ",(VLOOKUP($B:$B,'GS Teams'!$A:$D,3,FALSE)))</f>
        <v>1</v>
      </c>
      <c r="E46" s="55" t="str">
        <f>IF(ISNA(VLOOKUP($B:$B,'GS Teams'!$A:$D,4,FALSE))," ",(VLOOKUP($B:$B,'GS Teams'!$A:$D,4,FALSE)))</f>
        <v>F</v>
      </c>
      <c r="F46" s="55" t="str">
        <f>IF(ISNA(VLOOKUP($B:$B,'GS Teams'!$A:$E,5,FALSE))," ",(VLOOKUP($B:$B,'GS Teams'!$A:$E,5,FALSE)))</f>
        <v>Helen King</v>
      </c>
      <c r="G46" s="56" t="str">
        <f>IF(ISNA(VLOOKUP($B:$B,'GS Teams'!$A:$F,6,FALSE))," ",(VLOOKUP($B:$B,'GS Teams'!$A:$F,6,FALSE)))</f>
        <v>V</v>
      </c>
      <c r="H46" s="41">
        <v>8.9814814814814809E-3</v>
      </c>
      <c r="I46" s="57" t="str">
        <f>IF(ISNA(VLOOKUP($B:$B,'GS Teams'!$A:$G,7,FALSE))," ",(VLOOKUP($B:$B,'GS Teams'!$A:$G,7,FALSE)))</f>
        <v>Gemma Floyd</v>
      </c>
      <c r="J46" s="54" t="str">
        <f>IF(ISNA(VLOOKUP($B:$B,'GS Teams'!$A:$H,8,FALSE))," ",(VLOOKUP($B:$B,'GS Teams'!$A:$H,8,FALSE)))</f>
        <v>V</v>
      </c>
      <c r="K46" s="58">
        <f t="shared" si="2"/>
        <v>8.3217592592592596E-3</v>
      </c>
      <c r="L46" s="41">
        <v>1.7303240740740741E-2</v>
      </c>
      <c r="M46" s="59" t="str">
        <f>IF(ISNA(VLOOKUP($B:$B,'GS Teams'!$A:$I,9,FALSE))," ",(VLOOKUP($B:$B,'GS Teams'!$A:$I,9,FALSE)))</f>
        <v>Jane Hodgson</v>
      </c>
      <c r="N46" s="60" t="str">
        <f>IF(ISNA(VLOOKUP($B:$B,'GS Teams'!$A:$J,10,FALSE))," ",(VLOOKUP($B:$B,'GS Teams'!$A:$J,10,FALSE)))</f>
        <v>V</v>
      </c>
      <c r="O46" s="58">
        <f t="shared" si="3"/>
        <v>7.905092592592592E-3</v>
      </c>
      <c r="P46" s="41">
        <v>2.5208333333333333E-2</v>
      </c>
    </row>
    <row r="47" spans="1:16" ht="20.100000000000001" customHeight="1" x14ac:dyDescent="0.25">
      <c r="A47" s="54">
        <v>44</v>
      </c>
      <c r="B47" s="54">
        <v>36</v>
      </c>
      <c r="C47" s="55" t="str">
        <f>IF(ISNA(VLOOKUP($B:$B,'GS Teams'!$A:$D,2,FALSE))," ",(VLOOKUP($B:$B,'GS Teams'!$A:$D,2,FALSE)))</f>
        <v>Claremont Road Runners</v>
      </c>
      <c r="D47" s="56">
        <f>IF(ISNA(VLOOKUP($B:$B,'GS Teams'!$A:$D,3,FALSE))," ",(VLOOKUP($B:$B,'GS Teams'!$A:$D,3,FALSE)))</f>
        <v>6</v>
      </c>
      <c r="E47" s="55" t="str">
        <f>IF(ISNA(VLOOKUP($B:$B,'GS Teams'!$A:$D,4,FALSE))," ",(VLOOKUP($B:$B,'GS Teams'!$A:$D,4,FALSE)))</f>
        <v>M</v>
      </c>
      <c r="F47" s="55" t="str">
        <f>IF(ISNA(VLOOKUP($B:$B,'GS Teams'!$A:$E,5,FALSE))," ",(VLOOKUP($B:$B,'GS Teams'!$A:$E,5,FALSE)))</f>
        <v>Simon Lowe</v>
      </c>
      <c r="G47" s="56">
        <f>IF(ISNA(VLOOKUP($B:$B,'GS Teams'!$A:$F,6,FALSE))," ",(VLOOKUP($B:$B,'GS Teams'!$A:$F,6,FALSE)))</f>
        <v>0</v>
      </c>
      <c r="H47" s="41">
        <v>8.4259259259259253E-3</v>
      </c>
      <c r="I47" s="57" t="str">
        <f>IF(ISNA(VLOOKUP($B:$B,'GS Teams'!$A:$G,7,FALSE))," ",(VLOOKUP($B:$B,'GS Teams'!$A:$G,7,FALSE)))</f>
        <v>Tom Tinsley</v>
      </c>
      <c r="J47" s="54" t="str">
        <f>IF(ISNA(VLOOKUP($B:$B,'GS Teams'!$A:$H,8,FALSE))," ",(VLOOKUP($B:$B,'GS Teams'!$A:$H,8,FALSE)))</f>
        <v>V</v>
      </c>
      <c r="K47" s="58">
        <f t="shared" si="2"/>
        <v>8.6574074074074105E-3</v>
      </c>
      <c r="L47" s="41">
        <v>1.7083333333333336E-2</v>
      </c>
      <c r="M47" s="59" t="str">
        <f>IF(ISNA(VLOOKUP($B:$B,'GS Teams'!$A:$I,9,FALSE))," ",(VLOOKUP($B:$B,'GS Teams'!$A:$I,9,FALSE)))</f>
        <v>Paul Robinson</v>
      </c>
      <c r="N47" s="60">
        <f>IF(ISNA(VLOOKUP($B:$B,'GS Teams'!$A:$J,10,FALSE))," ",(VLOOKUP($B:$B,'GS Teams'!$A:$J,10,FALSE)))</f>
        <v>0</v>
      </c>
      <c r="O47" s="58">
        <f t="shared" si="3"/>
        <v>8.1365740740740738E-3</v>
      </c>
      <c r="P47" s="41">
        <v>2.521990740740741E-2</v>
      </c>
    </row>
    <row r="48" spans="1:16" ht="20.100000000000001" customHeight="1" x14ac:dyDescent="0.25">
      <c r="A48" s="54">
        <v>45</v>
      </c>
      <c r="B48" s="54">
        <v>100</v>
      </c>
      <c r="C48" s="55" t="str">
        <f>IF(ISNA(VLOOKUP($B:$B,'GS Teams'!$A:$D,2,FALSE))," ",(VLOOKUP($B:$B,'GS Teams'!$A:$D,2,FALSE)))</f>
        <v>North Shields Poly</v>
      </c>
      <c r="D48" s="56">
        <f>IF(ISNA(VLOOKUP($B:$B,'GS Teams'!$A:$D,3,FALSE))," ",(VLOOKUP($B:$B,'GS Teams'!$A:$D,3,FALSE)))</f>
        <v>6</v>
      </c>
      <c r="E48" s="55" t="str">
        <f>IF(ISNA(VLOOKUP($B:$B,'GS Teams'!$A:$D,4,FALSE))," ",(VLOOKUP($B:$B,'GS Teams'!$A:$D,4,FALSE)))</f>
        <v>M</v>
      </c>
      <c r="F48" s="55" t="str">
        <f>IF(ISNA(VLOOKUP($B:$B,'GS Teams'!$A:$E,5,FALSE))," ",(VLOOKUP($B:$B,'GS Teams'!$A:$E,5,FALSE)))</f>
        <v>Andrew Phillips</v>
      </c>
      <c r="G48" s="56">
        <f>IF(ISNA(VLOOKUP($B:$B,'GS Teams'!$A:$F,6,FALSE))," ",(VLOOKUP($B:$B,'GS Teams'!$A:$F,6,FALSE)))</f>
        <v>0</v>
      </c>
      <c r="H48" s="41">
        <v>8.3333333333333332E-3</v>
      </c>
      <c r="I48" s="57" t="str">
        <f>IF(ISNA(VLOOKUP($B:$B,'GS Teams'!$A:$G,7,FALSE))," ",(VLOOKUP($B:$B,'GS Teams'!$A:$G,7,FALSE)))</f>
        <v>Daniel Venner</v>
      </c>
      <c r="J48" s="54" t="str">
        <f>IF(ISNA(VLOOKUP($B:$B,'GS Teams'!$A:$H,8,FALSE))," ",(VLOOKUP($B:$B,'GS Teams'!$A:$H,8,FALSE)))</f>
        <v>V</v>
      </c>
      <c r="K48" s="58">
        <f t="shared" si="2"/>
        <v>8.726851851851852E-3</v>
      </c>
      <c r="L48" s="41">
        <v>1.7060185185185185E-2</v>
      </c>
      <c r="M48" s="59" t="str">
        <f>IF(ISNA(VLOOKUP($B:$B,'GS Teams'!$A:$I,9,FALSE))," ",(VLOOKUP($B:$B,'GS Teams'!$A:$I,9,FALSE)))</f>
        <v>Neil Dick</v>
      </c>
      <c r="N48" s="60" t="str">
        <f>IF(ISNA(VLOOKUP($B:$B,'GS Teams'!$A:$J,10,FALSE))," ",(VLOOKUP($B:$B,'GS Teams'!$A:$J,10,FALSE)))</f>
        <v>V</v>
      </c>
      <c r="O48" s="58">
        <f t="shared" si="3"/>
        <v>8.333333333333335E-3</v>
      </c>
      <c r="P48" s="41">
        <v>2.539351851851852E-2</v>
      </c>
    </row>
    <row r="49" spans="1:16" ht="20.100000000000001" customHeight="1" x14ac:dyDescent="0.25">
      <c r="A49" s="54">
        <v>46</v>
      </c>
      <c r="B49" s="54">
        <v>124</v>
      </c>
      <c r="C49" s="55" t="str">
        <f>IF(ISNA(VLOOKUP($B:$B,'GS Teams'!$A:$D,2,FALSE))," ",(VLOOKUP($B:$B,'GS Teams'!$A:$D,2,FALSE)))</f>
        <v>Sunderland Harriers</v>
      </c>
      <c r="D49" s="56">
        <f>IF(ISNA(VLOOKUP($B:$B,'GS Teams'!$A:$D,3,FALSE))," ",(VLOOKUP($B:$B,'GS Teams'!$A:$D,3,FALSE)))</f>
        <v>2</v>
      </c>
      <c r="E49" s="55" t="str">
        <f>IF(ISNA(VLOOKUP($B:$B,'GS Teams'!$A:$D,4,FALSE))," ",(VLOOKUP($B:$B,'GS Teams'!$A:$D,4,FALSE)))</f>
        <v>F</v>
      </c>
      <c r="F49" s="55" t="str">
        <f>IF(ISNA(VLOOKUP($B:$B,'GS Teams'!$A:$E,5,FALSE))," ",(VLOOKUP($B:$B,'GS Teams'!$A:$E,5,FALSE)))</f>
        <v>Nicola Woodward</v>
      </c>
      <c r="G49" s="56" t="str">
        <f>IF(ISNA(VLOOKUP($B:$B,'GS Teams'!$A:$F,6,FALSE))," ",(VLOOKUP($B:$B,'GS Teams'!$A:$F,6,FALSE)))</f>
        <v>V</v>
      </c>
      <c r="H49" s="41">
        <v>8.6574074074074071E-3</v>
      </c>
      <c r="I49" s="57" t="str">
        <f>IF(ISNA(VLOOKUP($B:$B,'GS Teams'!$A:$G,7,FALSE))," ",(VLOOKUP($B:$B,'GS Teams'!$A:$G,7,FALSE)))</f>
        <v>Vicky Younger</v>
      </c>
      <c r="J49" s="54" t="str">
        <f>IF(ISNA(VLOOKUP($B:$B,'GS Teams'!$A:$H,8,FALSE))," ",(VLOOKUP($B:$B,'GS Teams'!$A:$H,8,FALSE)))</f>
        <v>V</v>
      </c>
      <c r="K49" s="58">
        <f t="shared" si="2"/>
        <v>8.6689814814814806E-3</v>
      </c>
      <c r="L49" s="41">
        <v>1.7326388888888888E-2</v>
      </c>
      <c r="M49" s="59" t="str">
        <f>IF(ISNA(VLOOKUP($B:$B,'GS Teams'!$A:$I,9,FALSE))," ",(VLOOKUP($B:$B,'GS Teams'!$A:$I,9,FALSE)))</f>
        <v>Alice Smith</v>
      </c>
      <c r="N49" s="60">
        <f>IF(ISNA(VLOOKUP($B:$B,'GS Teams'!$A:$J,10,FALSE))," ",(VLOOKUP($B:$B,'GS Teams'!$A:$J,10,FALSE)))</f>
        <v>0</v>
      </c>
      <c r="O49" s="58">
        <f t="shared" si="3"/>
        <v>8.1944444444444486E-3</v>
      </c>
      <c r="P49" s="41">
        <v>2.5520833333333336E-2</v>
      </c>
    </row>
    <row r="50" spans="1:16" ht="20.100000000000001" customHeight="1" x14ac:dyDescent="0.25">
      <c r="A50" s="54">
        <v>47</v>
      </c>
      <c r="B50" s="54">
        <v>2</v>
      </c>
      <c r="C50" s="55" t="str">
        <f>IF(ISNA(VLOOKUP($B:$B,'GS Teams'!$A:$D,2,FALSE))," ",(VLOOKUP($B:$B,'GS Teams'!$A:$D,2,FALSE)))</f>
        <v>Alnwick Harriers</v>
      </c>
      <c r="D50" s="56">
        <f>IF(ISNA(VLOOKUP($B:$B,'GS Teams'!$A:$D,3,FALSE))," ",(VLOOKUP($B:$B,'GS Teams'!$A:$D,3,FALSE)))</f>
        <v>2</v>
      </c>
      <c r="E50" s="55" t="str">
        <f>IF(ISNA(VLOOKUP($B:$B,'GS Teams'!$A:$D,4,FALSE))," ",(VLOOKUP($B:$B,'GS Teams'!$A:$D,4,FALSE)))</f>
        <v>M</v>
      </c>
      <c r="F50" s="55" t="str">
        <f>IF(ISNA(VLOOKUP($B:$B,'GS Teams'!$A:$E,5,FALSE))," ",(VLOOKUP($B:$B,'GS Teams'!$A:$E,5,FALSE)))</f>
        <v>Dean Stackhouse</v>
      </c>
      <c r="G50" s="56">
        <f>IF(ISNA(VLOOKUP($B:$B,'GS Teams'!$A:$F,6,FALSE))," ",(VLOOKUP($B:$B,'GS Teams'!$A:$F,6,FALSE)))</f>
        <v>0</v>
      </c>
      <c r="H50" s="41">
        <v>8.773148148148148E-3</v>
      </c>
      <c r="I50" s="57" t="str">
        <f>IF(ISNA(VLOOKUP($B:$B,'GS Teams'!$A:$G,7,FALSE))," ",(VLOOKUP($B:$B,'GS Teams'!$A:$G,7,FALSE)))</f>
        <v>Mark Doctor</v>
      </c>
      <c r="J50" s="54" t="str">
        <f>IF(ISNA(VLOOKUP($B:$B,'GS Teams'!$A:$H,8,FALSE))," ",(VLOOKUP($B:$B,'GS Teams'!$A:$H,8,FALSE)))</f>
        <v>V</v>
      </c>
      <c r="K50" s="58">
        <f t="shared" si="2"/>
        <v>9.0162037037037034E-3</v>
      </c>
      <c r="L50" s="41">
        <v>1.7789351851851851E-2</v>
      </c>
      <c r="M50" s="59" t="str">
        <f>IF(ISNA(VLOOKUP($B:$B,'GS Teams'!$A:$I,9,FALSE))," ",(VLOOKUP($B:$B,'GS Teams'!$A:$I,9,FALSE)))</f>
        <v>Shaun Land</v>
      </c>
      <c r="N50" s="60">
        <f>IF(ISNA(VLOOKUP($B:$B,'GS Teams'!$A:$J,10,FALSE))," ",(VLOOKUP($B:$B,'GS Teams'!$A:$J,10,FALSE)))</f>
        <v>0</v>
      </c>
      <c r="O50" s="58">
        <f t="shared" si="3"/>
        <v>7.7430555555555551E-3</v>
      </c>
      <c r="P50" s="41">
        <v>2.5532407407407406E-2</v>
      </c>
    </row>
    <row r="51" spans="1:16" ht="20.100000000000001" customHeight="1" x14ac:dyDescent="0.25">
      <c r="A51" s="54">
        <v>48</v>
      </c>
      <c r="B51" s="54">
        <v>146</v>
      </c>
      <c r="C51" s="55" t="str">
        <f>IF(ISNA(VLOOKUP($B:$B,'GS Teams'!$A:$D,2,FALSE))," ",(VLOOKUP($B:$B,'GS Teams'!$A:$D,2,FALSE)))</f>
        <v>Tyne Bridge Harriers</v>
      </c>
      <c r="D51" s="56">
        <f>IF(ISNA(VLOOKUP($B:$B,'GS Teams'!$A:$D,3,FALSE))," ",(VLOOKUP($B:$B,'GS Teams'!$A:$D,3,FALSE)))</f>
        <v>6</v>
      </c>
      <c r="E51" s="55" t="str">
        <f>IF(ISNA(VLOOKUP($B:$B,'GS Teams'!$A:$D,4,FALSE))," ",(VLOOKUP($B:$B,'GS Teams'!$A:$D,4,FALSE)))</f>
        <v>M</v>
      </c>
      <c r="F51" s="55" t="str">
        <f>IF(ISNA(VLOOKUP($B:$B,'GS Teams'!$A:$E,5,FALSE))," ",(VLOOKUP($B:$B,'GS Teams'!$A:$E,5,FALSE)))</f>
        <v>Iain Dalby</v>
      </c>
      <c r="G51" s="56">
        <f>IF(ISNA(VLOOKUP($B:$B,'GS Teams'!$A:$F,6,FALSE))," ",(VLOOKUP($B:$B,'GS Teams'!$A:$F,6,FALSE)))</f>
        <v>0</v>
      </c>
      <c r="H51" s="41">
        <v>8.5416666666666679E-3</v>
      </c>
      <c r="I51" s="57" t="str">
        <f>IF(ISNA(VLOOKUP($B:$B,'GS Teams'!$A:$G,7,FALSE))," ",(VLOOKUP($B:$B,'GS Teams'!$A:$G,7,FALSE)))</f>
        <v>Steve Attley</v>
      </c>
      <c r="J51" s="54" t="str">
        <f>IF(ISNA(VLOOKUP($B:$B,'GS Teams'!$A:$H,8,FALSE))," ",(VLOOKUP($B:$B,'GS Teams'!$A:$H,8,FALSE)))</f>
        <v>V</v>
      </c>
      <c r="K51" s="58">
        <f t="shared" si="2"/>
        <v>8.64583333333333E-3</v>
      </c>
      <c r="L51" s="41">
        <v>1.7187499999999998E-2</v>
      </c>
      <c r="M51" s="59" t="str">
        <f>IF(ISNA(VLOOKUP($B:$B,'GS Teams'!$A:$I,9,FALSE))," ",(VLOOKUP($B:$B,'GS Teams'!$A:$I,9,FALSE)))</f>
        <v>Alex Lockwood</v>
      </c>
      <c r="N51" s="60" t="str">
        <f>IF(ISNA(VLOOKUP($B:$B,'GS Teams'!$A:$J,10,FALSE))," ",(VLOOKUP($B:$B,'GS Teams'!$A:$J,10,FALSE)))</f>
        <v>V</v>
      </c>
      <c r="O51" s="58">
        <f t="shared" si="3"/>
        <v>8.5300925925925961E-3</v>
      </c>
      <c r="P51" s="41">
        <v>2.5717592592592594E-2</v>
      </c>
    </row>
    <row r="52" spans="1:16" ht="20.100000000000001" customHeight="1" x14ac:dyDescent="0.25">
      <c r="A52" s="54">
        <v>49</v>
      </c>
      <c r="B52" s="54">
        <v>37</v>
      </c>
      <c r="C52" s="55" t="str">
        <f>IF(ISNA(VLOOKUP($B:$B,'GS Teams'!$A:$D,2,FALSE))," ",(VLOOKUP($B:$B,'GS Teams'!$A:$D,2,FALSE)))</f>
        <v>Claremont Road Runners</v>
      </c>
      <c r="D52" s="56">
        <f>IF(ISNA(VLOOKUP($B:$B,'GS Teams'!$A:$D,3,FALSE))," ",(VLOOKUP($B:$B,'GS Teams'!$A:$D,3,FALSE)))</f>
        <v>7</v>
      </c>
      <c r="E52" s="55" t="str">
        <f>IF(ISNA(VLOOKUP($B:$B,'GS Teams'!$A:$D,4,FALSE))," ",(VLOOKUP($B:$B,'GS Teams'!$A:$D,4,FALSE)))</f>
        <v>M</v>
      </c>
      <c r="F52" s="55" t="str">
        <f>IF(ISNA(VLOOKUP($B:$B,'GS Teams'!$A:$E,5,FALSE))," ",(VLOOKUP($B:$B,'GS Teams'!$A:$E,5,FALSE)))</f>
        <v>Jakub Jerabek</v>
      </c>
      <c r="G52" s="56">
        <f>IF(ISNA(VLOOKUP($B:$B,'GS Teams'!$A:$F,6,FALSE))," ",(VLOOKUP($B:$B,'GS Teams'!$A:$F,6,FALSE)))</f>
        <v>0</v>
      </c>
      <c r="H52" s="41">
        <v>7.8125E-3</v>
      </c>
      <c r="I52" s="57" t="str">
        <f>IF(ISNA(VLOOKUP($B:$B,'GS Teams'!$A:$G,7,FALSE))," ",(VLOOKUP($B:$B,'GS Teams'!$A:$G,7,FALSE)))</f>
        <v>David Lydall</v>
      </c>
      <c r="J52" s="54" t="str">
        <f>IF(ISNA(VLOOKUP($B:$B,'GS Teams'!$A:$H,8,FALSE))," ",(VLOOKUP($B:$B,'GS Teams'!$A:$H,8,FALSE)))</f>
        <v>V</v>
      </c>
      <c r="K52" s="58">
        <f t="shared" si="2"/>
        <v>9.224537037037038E-3</v>
      </c>
      <c r="L52" s="41">
        <v>1.7037037037037038E-2</v>
      </c>
      <c r="M52" s="59" t="str">
        <f>IF(ISNA(VLOOKUP($B:$B,'GS Teams'!$A:$I,9,FALSE))," ",(VLOOKUP($B:$B,'GS Teams'!$A:$I,9,FALSE)))</f>
        <v>Sumanth Nayak</v>
      </c>
      <c r="N52" s="60">
        <f>IF(ISNA(VLOOKUP($B:$B,'GS Teams'!$A:$J,10,FALSE))," ",(VLOOKUP($B:$B,'GS Teams'!$A:$J,10,FALSE)))</f>
        <v>0</v>
      </c>
      <c r="O52" s="58">
        <f t="shared" si="3"/>
        <v>8.7962962962962951E-3</v>
      </c>
      <c r="P52" s="41">
        <v>2.5833333333333333E-2</v>
      </c>
    </row>
    <row r="53" spans="1:16" ht="20.100000000000001" customHeight="1" x14ac:dyDescent="0.25">
      <c r="A53" s="54">
        <v>50</v>
      </c>
      <c r="B53" s="54">
        <v>51</v>
      </c>
      <c r="C53" s="55" t="str">
        <f>IF(ISNA(VLOOKUP($B:$B,'GS Teams'!$A:$D,2,FALSE))," ",(VLOOKUP($B:$B,'GS Teams'!$A:$D,2,FALSE)))</f>
        <v xml:space="preserve">Gateshead Harriers </v>
      </c>
      <c r="D53" s="56">
        <f>IF(ISNA(VLOOKUP($B:$B,'GS Teams'!$A:$D,3,FALSE))," ",(VLOOKUP($B:$B,'GS Teams'!$A:$D,3,FALSE)))</f>
        <v>1</v>
      </c>
      <c r="E53" s="55" t="str">
        <f>IF(ISNA(VLOOKUP($B:$B,'GS Teams'!$A:$D,4,FALSE))," ",(VLOOKUP($B:$B,'GS Teams'!$A:$D,4,FALSE)))</f>
        <v>F</v>
      </c>
      <c r="F53" s="55" t="str">
        <f>IF(ISNA(VLOOKUP($B:$B,'GS Teams'!$A:$E,5,FALSE))," ",(VLOOKUP($B:$B,'GS Teams'!$A:$E,5,FALSE)))</f>
        <v>Sarah Hill</v>
      </c>
      <c r="G53" s="56">
        <f>IF(ISNA(VLOOKUP($B:$B,'GS Teams'!$A:$F,6,FALSE))," ",(VLOOKUP($B:$B,'GS Teams'!$A:$F,6,FALSE)))</f>
        <v>0</v>
      </c>
      <c r="H53" s="41">
        <v>8.611111111111111E-3</v>
      </c>
      <c r="I53" s="57" t="str">
        <f>IF(ISNA(VLOOKUP($B:$B,'GS Teams'!$A:$G,7,FALSE))," ",(VLOOKUP($B:$B,'GS Teams'!$A:$G,7,FALSE)))</f>
        <v>Freda Summerfield</v>
      </c>
      <c r="J53" s="54" t="str">
        <f>IF(ISNA(VLOOKUP($B:$B,'GS Teams'!$A:$H,8,FALSE))," ",(VLOOKUP($B:$B,'GS Teams'!$A:$H,8,FALSE)))</f>
        <v>V</v>
      </c>
      <c r="K53" s="58">
        <f t="shared" si="2"/>
        <v>9.0393518518518505E-3</v>
      </c>
      <c r="L53" s="41">
        <v>1.7650462962962962E-2</v>
      </c>
      <c r="M53" s="59" t="str">
        <f>IF(ISNA(VLOOKUP($B:$B,'GS Teams'!$A:$I,9,FALSE))," ",(VLOOKUP($B:$B,'GS Teams'!$A:$I,9,FALSE)))</f>
        <v>Mary Ferrier</v>
      </c>
      <c r="N53" s="60">
        <f>IF(ISNA(VLOOKUP($B:$B,'GS Teams'!$A:$J,10,FALSE))," ",(VLOOKUP($B:$B,'GS Teams'!$A:$J,10,FALSE)))</f>
        <v>0</v>
      </c>
      <c r="O53" s="58">
        <f t="shared" si="3"/>
        <v>8.1944444444444486E-3</v>
      </c>
      <c r="P53" s="41">
        <v>2.584490740740741E-2</v>
      </c>
    </row>
    <row r="54" spans="1:16" ht="20.100000000000001" customHeight="1" x14ac:dyDescent="0.25">
      <c r="A54" s="54">
        <v>51</v>
      </c>
      <c r="B54" s="54">
        <v>63</v>
      </c>
      <c r="C54" s="55" t="str">
        <f>IF(ISNA(VLOOKUP($B:$B,'GS Teams'!$A:$D,2,FALSE))," ",(VLOOKUP($B:$B,'GS Teams'!$A:$D,2,FALSE)))</f>
        <v>Gosforth Harriers</v>
      </c>
      <c r="D54" s="56">
        <f>IF(ISNA(VLOOKUP($B:$B,'GS Teams'!$A:$D,3,FALSE))," ",(VLOOKUP($B:$B,'GS Teams'!$A:$D,3,FALSE)))</f>
        <v>5</v>
      </c>
      <c r="E54" s="55" t="str">
        <f>IF(ISNA(VLOOKUP($B:$B,'GS Teams'!$A:$D,4,FALSE))," ",(VLOOKUP($B:$B,'GS Teams'!$A:$D,4,FALSE)))</f>
        <v>F</v>
      </c>
      <c r="F54" s="55" t="str">
        <f>IF(ISNA(VLOOKUP($B:$B,'GS Teams'!$A:$E,5,FALSE))," ",(VLOOKUP($B:$B,'GS Teams'!$A:$E,5,FALSE)))</f>
        <v>Katie Mellor</v>
      </c>
      <c r="G54" s="56">
        <f>IF(ISNA(VLOOKUP($B:$B,'GS Teams'!$A:$F,6,FALSE))," ",(VLOOKUP($B:$B,'GS Teams'!$A:$F,6,FALSE)))</f>
        <v>0</v>
      </c>
      <c r="H54" s="41">
        <v>8.113425925925925E-3</v>
      </c>
      <c r="I54" s="57" t="str">
        <f>IF(ISNA(VLOOKUP($B:$B,'GS Teams'!$A:$G,7,FALSE))," ",(VLOOKUP($B:$B,'GS Teams'!$A:$G,7,FALSE)))</f>
        <v>Sarah Seymour</v>
      </c>
      <c r="J54" s="54" t="str">
        <f>IF(ISNA(VLOOKUP($B:$B,'GS Teams'!$A:$H,8,FALSE))," ",(VLOOKUP($B:$B,'GS Teams'!$A:$H,8,FALSE)))</f>
        <v>V</v>
      </c>
      <c r="K54" s="58">
        <f t="shared" si="2"/>
        <v>9.1666666666666684E-3</v>
      </c>
      <c r="L54" s="41">
        <v>1.7280092592592593E-2</v>
      </c>
      <c r="M54" s="59" t="str">
        <f>IF(ISNA(VLOOKUP($B:$B,'GS Teams'!$A:$I,9,FALSE))," ",(VLOOKUP($B:$B,'GS Teams'!$A:$I,9,FALSE)))</f>
        <v>Rachel Rees</v>
      </c>
      <c r="N54" s="60">
        <f>IF(ISNA(VLOOKUP($B:$B,'GS Teams'!$A:$J,10,FALSE))," ",(VLOOKUP($B:$B,'GS Teams'!$A:$J,10,FALSE)))</f>
        <v>0</v>
      </c>
      <c r="O54" s="58">
        <f t="shared" si="3"/>
        <v>8.5879629629629639E-3</v>
      </c>
      <c r="P54" s="41">
        <v>2.5868055555555557E-2</v>
      </c>
    </row>
    <row r="55" spans="1:16" ht="20.100000000000001" customHeight="1" x14ac:dyDescent="0.25">
      <c r="A55" s="54">
        <v>52</v>
      </c>
      <c r="B55" s="54">
        <v>69</v>
      </c>
      <c r="C55" s="55" t="str">
        <f>IF(ISNA(VLOOKUP($B:$B,'GS Teams'!$A:$D,2,FALSE))," ",(VLOOKUP($B:$B,'GS Teams'!$A:$D,2,FALSE)))</f>
        <v>Heaton Harriers</v>
      </c>
      <c r="D55" s="56">
        <f>IF(ISNA(VLOOKUP($B:$B,'GS Teams'!$A:$D,3,FALSE))," ",(VLOOKUP($B:$B,'GS Teams'!$A:$D,3,FALSE)))</f>
        <v>5</v>
      </c>
      <c r="E55" s="55" t="str">
        <f>IF(ISNA(VLOOKUP($B:$B,'GS Teams'!$A:$D,4,FALSE))," ",(VLOOKUP($B:$B,'GS Teams'!$A:$D,4,FALSE)))</f>
        <v>M</v>
      </c>
      <c r="F55" s="55" t="str">
        <f>IF(ISNA(VLOOKUP($B:$B,'GS Teams'!$A:$E,5,FALSE))," ",(VLOOKUP($B:$B,'GS Teams'!$A:$E,5,FALSE)))</f>
        <v>David Slater</v>
      </c>
      <c r="G55" s="56">
        <f>IF(ISNA(VLOOKUP($B:$B,'GS Teams'!$A:$F,6,FALSE))," ",(VLOOKUP($B:$B,'GS Teams'!$A:$F,6,FALSE)))</f>
        <v>0</v>
      </c>
      <c r="H55" s="41">
        <v>8.3680555555555557E-3</v>
      </c>
      <c r="I55" s="57" t="str">
        <f>IF(ISNA(VLOOKUP($B:$B,'GS Teams'!$A:$G,7,FALSE))," ",(VLOOKUP($B:$B,'GS Teams'!$A:$G,7,FALSE)))</f>
        <v>Jeremy Smith</v>
      </c>
      <c r="J55" s="54" t="str">
        <f>IF(ISNA(VLOOKUP($B:$B,'GS Teams'!$A:$H,8,FALSE))," ",(VLOOKUP($B:$B,'GS Teams'!$A:$H,8,FALSE)))</f>
        <v>V</v>
      </c>
      <c r="K55" s="58">
        <f t="shared" si="2"/>
        <v>8.6574074074074053E-3</v>
      </c>
      <c r="L55" s="41">
        <v>1.7025462962962961E-2</v>
      </c>
      <c r="M55" s="59" t="str">
        <f>IF(ISNA(VLOOKUP($B:$B,'GS Teams'!$A:$I,9,FALSE))," ",(VLOOKUP($B:$B,'GS Teams'!$A:$I,9,FALSE)))</f>
        <v>Alan Langford</v>
      </c>
      <c r="N55" s="60" t="str">
        <f>IF(ISNA(VLOOKUP($B:$B,'GS Teams'!$A:$J,10,FALSE))," ",(VLOOKUP($B:$B,'GS Teams'!$A:$J,10,FALSE)))</f>
        <v>V</v>
      </c>
      <c r="O55" s="58">
        <f t="shared" si="3"/>
        <v>8.8541666666666664E-3</v>
      </c>
      <c r="P55" s="41">
        <v>2.5879629629629627E-2</v>
      </c>
    </row>
    <row r="56" spans="1:16" ht="20.100000000000001" customHeight="1" x14ac:dyDescent="0.25">
      <c r="A56" s="54">
        <v>53</v>
      </c>
      <c r="B56" s="54">
        <v>102</v>
      </c>
      <c r="C56" s="55" t="str">
        <f>IF(ISNA(VLOOKUP($B:$B,'GS Teams'!$A:$D,2,FALSE))," ",(VLOOKUP($B:$B,'GS Teams'!$A:$D,2,FALSE)))</f>
        <v>North Shields Poly</v>
      </c>
      <c r="D56" s="56">
        <f>IF(ISNA(VLOOKUP($B:$B,'GS Teams'!$A:$D,3,FALSE))," ",(VLOOKUP($B:$B,'GS Teams'!$A:$D,3,FALSE)))</f>
        <v>8</v>
      </c>
      <c r="E56" s="55" t="str">
        <f>IF(ISNA(VLOOKUP($B:$B,'GS Teams'!$A:$D,4,FALSE))," ",(VLOOKUP($B:$B,'GS Teams'!$A:$D,4,FALSE)))</f>
        <v>M</v>
      </c>
      <c r="F56" s="55" t="str">
        <f>IF(ISNA(VLOOKUP($B:$B,'GS Teams'!$A:$E,5,FALSE))," ",(VLOOKUP($B:$B,'GS Teams'!$A:$E,5,FALSE)))</f>
        <v>Ivan Thorn</v>
      </c>
      <c r="G56" s="56" t="str">
        <f>IF(ISNA(VLOOKUP($B:$B,'GS Teams'!$A:$F,6,FALSE))," ",(VLOOKUP($B:$B,'GS Teams'!$A:$F,6,FALSE)))</f>
        <v>V</v>
      </c>
      <c r="H56" s="41">
        <v>8.5995370370370357E-3</v>
      </c>
      <c r="I56" s="57" t="str">
        <f>IF(ISNA(VLOOKUP($B:$B,'GS Teams'!$A:$G,7,FALSE))," ",(VLOOKUP($B:$B,'GS Teams'!$A:$G,7,FALSE)))</f>
        <v>Darren Suleman</v>
      </c>
      <c r="J56" s="54" t="str">
        <f>IF(ISNA(VLOOKUP($B:$B,'GS Teams'!$A:$H,8,FALSE))," ",(VLOOKUP($B:$B,'GS Teams'!$A:$H,8,FALSE)))</f>
        <v>V</v>
      </c>
      <c r="K56" s="58">
        <f t="shared" si="2"/>
        <v>8.5995370370370357E-3</v>
      </c>
      <c r="L56" s="41">
        <v>1.7199074074074071E-2</v>
      </c>
      <c r="M56" s="59" t="str">
        <f>IF(ISNA(VLOOKUP($B:$B,'GS Teams'!$A:$I,9,FALSE))," ",(VLOOKUP($B:$B,'GS Teams'!$A:$I,9,FALSE)))</f>
        <v>Vaughan Hemy</v>
      </c>
      <c r="N56" s="60" t="str">
        <f>IF(ISNA(VLOOKUP($B:$B,'GS Teams'!$A:$J,10,FALSE))," ",(VLOOKUP($B:$B,'GS Teams'!$A:$J,10,FALSE)))</f>
        <v>V</v>
      </c>
      <c r="O56" s="58">
        <f t="shared" si="3"/>
        <v>8.7152777777777836E-3</v>
      </c>
      <c r="P56" s="41">
        <v>2.5914351851851855E-2</v>
      </c>
    </row>
    <row r="57" spans="1:16" ht="20.100000000000001" customHeight="1" x14ac:dyDescent="0.25">
      <c r="A57" s="54">
        <v>54</v>
      </c>
      <c r="B57" s="54">
        <v>62</v>
      </c>
      <c r="C57" s="55" t="str">
        <f>IF(ISNA(VLOOKUP($B:$B,'GS Teams'!$A:$D,2,FALSE))," ",(VLOOKUP($B:$B,'GS Teams'!$A:$D,2,FALSE)))</f>
        <v>Gosforth Harriers</v>
      </c>
      <c r="D57" s="56">
        <f>IF(ISNA(VLOOKUP($B:$B,'GS Teams'!$A:$D,3,FALSE))," ",(VLOOKUP($B:$B,'GS Teams'!$A:$D,3,FALSE)))</f>
        <v>4</v>
      </c>
      <c r="E57" s="55" t="str">
        <f>IF(ISNA(VLOOKUP($B:$B,'GS Teams'!$A:$D,4,FALSE))," ",(VLOOKUP($B:$B,'GS Teams'!$A:$D,4,FALSE)))</f>
        <v>M</v>
      </c>
      <c r="F57" s="55" t="str">
        <f>IF(ISNA(VLOOKUP($B:$B,'GS Teams'!$A:$E,5,FALSE))," ",(VLOOKUP($B:$B,'GS Teams'!$A:$E,5,FALSE)))</f>
        <v>Marc Oldham</v>
      </c>
      <c r="G57" s="56" t="str">
        <f>IF(ISNA(VLOOKUP($B:$B,'GS Teams'!$A:$F,6,FALSE))," ",(VLOOKUP($B:$B,'GS Teams'!$A:$F,6,FALSE)))</f>
        <v>V</v>
      </c>
      <c r="H57" s="41">
        <v>8.4490740740740741E-3</v>
      </c>
      <c r="I57" s="57" t="str">
        <f>IF(ISNA(VLOOKUP($B:$B,'GS Teams'!$A:$G,7,FALSE))," ",(VLOOKUP($B:$B,'GS Teams'!$A:$G,7,FALSE)))</f>
        <v>Richard McQuade</v>
      </c>
      <c r="J57" s="54" t="str">
        <f>IF(ISNA(VLOOKUP($B:$B,'GS Teams'!$A:$H,8,FALSE))," ",(VLOOKUP($B:$B,'GS Teams'!$A:$H,8,FALSE)))</f>
        <v>V</v>
      </c>
      <c r="K57" s="58">
        <f t="shared" si="2"/>
        <v>8.7152777777777767E-3</v>
      </c>
      <c r="L57" s="41">
        <v>1.7164351851851851E-2</v>
      </c>
      <c r="M57" s="59" t="str">
        <f>IF(ISNA(VLOOKUP($B:$B,'GS Teams'!$A:$I,9,FALSE))," ",(VLOOKUP($B:$B,'GS Teams'!$A:$I,9,FALSE)))</f>
        <v>Jonathab McKale</v>
      </c>
      <c r="N57" s="60" t="str">
        <f>IF(ISNA(VLOOKUP($B:$B,'GS Teams'!$A:$J,10,FALSE))," ",(VLOOKUP($B:$B,'GS Teams'!$A:$J,10,FALSE)))</f>
        <v>V</v>
      </c>
      <c r="O57" s="58">
        <f t="shared" si="3"/>
        <v>8.9004629629629642E-3</v>
      </c>
      <c r="P57" s="41">
        <v>2.6064814814814815E-2</v>
      </c>
    </row>
    <row r="58" spans="1:16" ht="20.100000000000001" customHeight="1" x14ac:dyDescent="0.25">
      <c r="A58" s="54">
        <v>55</v>
      </c>
      <c r="B58" s="54">
        <v>160</v>
      </c>
      <c r="C58" s="55" t="str">
        <f>IF(ISNA(VLOOKUP($B:$B,'GS Teams'!$A:$D,2,FALSE))," ",(VLOOKUP($B:$B,'GS Teams'!$A:$D,2,FALSE)))</f>
        <v>Low Fell</v>
      </c>
      <c r="D58" s="56">
        <f>IF(ISNA(VLOOKUP($B:$B,'GS Teams'!$A:$D,3,FALSE))," ",(VLOOKUP($B:$B,'GS Teams'!$A:$D,3,FALSE)))</f>
        <v>3</v>
      </c>
      <c r="E58" s="55" t="str">
        <f>IF(ISNA(VLOOKUP($B:$B,'GS Teams'!$A:$D,4,FALSE))," ",(VLOOKUP($B:$B,'GS Teams'!$A:$D,4,FALSE)))</f>
        <v>M</v>
      </c>
      <c r="F58" s="55" t="str">
        <f>IF(ISNA(VLOOKUP($B:$B,'GS Teams'!$A:$E,5,FALSE))," ",(VLOOKUP($B:$B,'GS Teams'!$A:$E,5,FALSE)))</f>
        <v>D Wade</v>
      </c>
      <c r="G58" s="56" t="str">
        <f>IF(ISNA(VLOOKUP($B:$B,'GS Teams'!$A:$F,6,FALSE))," ",(VLOOKUP($B:$B,'GS Teams'!$A:$F,6,FALSE)))</f>
        <v>V</v>
      </c>
      <c r="H58" s="41">
        <v>8.4606481481481494E-3</v>
      </c>
      <c r="I58" s="57" t="str">
        <f>IF(ISNA(VLOOKUP($B:$B,'GS Teams'!$A:$G,7,FALSE))," ",(VLOOKUP($B:$B,'GS Teams'!$A:$G,7,FALSE)))</f>
        <v>W Dornan</v>
      </c>
      <c r="J58" s="54" t="str">
        <f>IF(ISNA(VLOOKUP($B:$B,'GS Teams'!$A:$H,8,FALSE))," ",(VLOOKUP($B:$B,'GS Teams'!$A:$H,8,FALSE)))</f>
        <v>V</v>
      </c>
      <c r="K58" s="58">
        <f t="shared" si="2"/>
        <v>9.3171296296296283E-3</v>
      </c>
      <c r="L58" s="41">
        <v>1.7777777777777778E-2</v>
      </c>
      <c r="M58" s="59" t="str">
        <f>IF(ISNA(VLOOKUP($B:$B,'GS Teams'!$A:$I,9,FALSE))," ",(VLOOKUP($B:$B,'GS Teams'!$A:$I,9,FALSE)))</f>
        <v>I Marriott</v>
      </c>
      <c r="N58" s="60">
        <f>IF(ISNA(VLOOKUP($B:$B,'GS Teams'!$A:$J,10,FALSE))," ",(VLOOKUP($B:$B,'GS Teams'!$A:$J,10,FALSE)))</f>
        <v>0</v>
      </c>
      <c r="O58" s="58">
        <f t="shared" si="3"/>
        <v>8.4490740740740741E-3</v>
      </c>
      <c r="P58" s="41">
        <v>2.6226851851851852E-2</v>
      </c>
    </row>
    <row r="59" spans="1:16" ht="20.100000000000001" customHeight="1" x14ac:dyDescent="0.25">
      <c r="A59" s="54">
        <v>56</v>
      </c>
      <c r="B59" s="54">
        <v>155</v>
      </c>
      <c r="C59" s="55" t="str">
        <f>IF(ISNA(VLOOKUP($B:$B,'GS Teams'!$A:$D,2,FALSE))," ",(VLOOKUP($B:$B,'GS Teams'!$A:$D,2,FALSE)))</f>
        <v>Wallsend Harriers</v>
      </c>
      <c r="D59" s="56">
        <f>IF(ISNA(VLOOKUP($B:$B,'GS Teams'!$A:$D,3,FALSE))," ",(VLOOKUP($B:$B,'GS Teams'!$A:$D,3,FALSE)))</f>
        <v>6</v>
      </c>
      <c r="E59" s="55" t="str">
        <f>IF(ISNA(VLOOKUP($B:$B,'GS Teams'!$A:$D,4,FALSE))," ",(VLOOKUP($B:$B,'GS Teams'!$A:$D,4,FALSE)))</f>
        <v>M</v>
      </c>
      <c r="F59" s="55" t="str">
        <f>IF(ISNA(VLOOKUP($B:$B,'GS Teams'!$A:$E,5,FALSE))," ",(VLOOKUP($B:$B,'GS Teams'!$A:$E,5,FALSE)))</f>
        <v>Kevin Hodd</v>
      </c>
      <c r="G59" s="56">
        <f>IF(ISNA(VLOOKUP($B:$B,'GS Teams'!$A:$F,6,FALSE))," ",(VLOOKUP($B:$B,'GS Teams'!$A:$F,6,FALSE)))</f>
        <v>0</v>
      </c>
      <c r="H59" s="41">
        <v>8.217592592592594E-3</v>
      </c>
      <c r="I59" s="57" t="str">
        <f>IF(ISNA(VLOOKUP($B:$B,'GS Teams'!$A:$G,7,FALSE))," ",(VLOOKUP($B:$B,'GS Teams'!$A:$G,7,FALSE)))</f>
        <v>Dave Collinson</v>
      </c>
      <c r="J59" s="54" t="str">
        <f>IF(ISNA(VLOOKUP($B:$B,'GS Teams'!$A:$H,8,FALSE))," ",(VLOOKUP($B:$B,'GS Teams'!$A:$H,8,FALSE)))</f>
        <v>V</v>
      </c>
      <c r="K59" s="58">
        <f t="shared" si="2"/>
        <v>9.0856481481481465E-3</v>
      </c>
      <c r="L59" s="41">
        <v>1.7303240740740741E-2</v>
      </c>
      <c r="M59" s="59" t="str">
        <f>IF(ISNA(VLOOKUP($B:$B,'GS Teams'!$A:$I,9,FALSE))," ",(VLOOKUP($B:$B,'GS Teams'!$A:$I,9,FALSE)))</f>
        <v>David Hall</v>
      </c>
      <c r="N59" s="60">
        <f>IF(ISNA(VLOOKUP($B:$B,'GS Teams'!$A:$J,10,FALSE))," ",(VLOOKUP($B:$B,'GS Teams'!$A:$J,10,FALSE)))</f>
        <v>0</v>
      </c>
      <c r="O59" s="58">
        <f t="shared" si="3"/>
        <v>9.0162037037036999E-3</v>
      </c>
      <c r="P59" s="41">
        <v>2.631944444444444E-2</v>
      </c>
    </row>
    <row r="60" spans="1:16" ht="20.100000000000001" customHeight="1" x14ac:dyDescent="0.25">
      <c r="A60" s="54">
        <v>57</v>
      </c>
      <c r="B60" s="54">
        <v>20</v>
      </c>
      <c r="C60" s="55" t="str">
        <f>IF(ISNA(VLOOKUP($B:$B,'GS Teams'!$A:$D,2,FALSE))," ",(VLOOKUP($B:$B,'GS Teams'!$A:$D,2,FALSE)))</f>
        <v>Blyth RC</v>
      </c>
      <c r="D60" s="56">
        <f>IF(ISNA(VLOOKUP($B:$B,'GS Teams'!$A:$D,3,FALSE))," ",(VLOOKUP($B:$B,'GS Teams'!$A:$D,3,FALSE)))</f>
        <v>3</v>
      </c>
      <c r="E60" s="55" t="str">
        <f>IF(ISNA(VLOOKUP($B:$B,'GS Teams'!$A:$D,4,FALSE))," ",(VLOOKUP($B:$B,'GS Teams'!$A:$D,4,FALSE)))</f>
        <v>M</v>
      </c>
      <c r="F60" s="55" t="str">
        <f>IF(ISNA(VLOOKUP($B:$B,'GS Teams'!$A:$E,5,FALSE))," ",(VLOOKUP($B:$B,'GS Teams'!$A:$E,5,FALSE)))</f>
        <v>Martin Scott</v>
      </c>
      <c r="G60" s="56" t="str">
        <f>IF(ISNA(VLOOKUP($B:$B,'GS Teams'!$A:$F,6,FALSE))," ",(VLOOKUP($B:$B,'GS Teams'!$A:$F,6,FALSE)))</f>
        <v>V</v>
      </c>
      <c r="H60" s="41">
        <v>8.5300925925925926E-3</v>
      </c>
      <c r="I60" s="57" t="str">
        <f>IF(ISNA(VLOOKUP($B:$B,'GS Teams'!$A:$G,7,FALSE))," ",(VLOOKUP($B:$B,'GS Teams'!$A:$G,7,FALSE)))</f>
        <v>Craig Harmon</v>
      </c>
      <c r="J60" s="54">
        <f>IF(ISNA(VLOOKUP($B:$B,'GS Teams'!$A:$H,8,FALSE))," ",(VLOOKUP($B:$B,'GS Teams'!$A:$H,8,FALSE)))</f>
        <v>0</v>
      </c>
      <c r="K60" s="58">
        <f t="shared" si="2"/>
        <v>9.039351851851854E-3</v>
      </c>
      <c r="L60" s="41">
        <v>1.7569444444444447E-2</v>
      </c>
      <c r="M60" s="59" t="str">
        <f>IF(ISNA(VLOOKUP($B:$B,'GS Teams'!$A:$I,9,FALSE))," ",(VLOOKUP($B:$B,'GS Teams'!$A:$I,9,FALSE)))</f>
        <v>Ian Baxter</v>
      </c>
      <c r="N60" s="60" t="str">
        <f>IF(ISNA(VLOOKUP($B:$B,'GS Teams'!$A:$J,10,FALSE))," ",(VLOOKUP($B:$B,'GS Teams'!$A:$J,10,FALSE)))</f>
        <v>V</v>
      </c>
      <c r="O60" s="58">
        <f t="shared" si="3"/>
        <v>8.7847222222222215E-3</v>
      </c>
      <c r="P60" s="41">
        <v>2.6354166666666668E-2</v>
      </c>
    </row>
    <row r="61" spans="1:16" ht="20.100000000000001" customHeight="1" x14ac:dyDescent="0.25">
      <c r="A61" s="54">
        <v>58</v>
      </c>
      <c r="B61" s="54">
        <v>7</v>
      </c>
      <c r="C61" s="55" t="str">
        <f>IF(ISNA(VLOOKUP($B:$B,'GS Teams'!$A:$D,2,FALSE))," ",(VLOOKUP($B:$B,'GS Teams'!$A:$D,2,FALSE)))</f>
        <v>Ashington Hirst</v>
      </c>
      <c r="D61" s="56">
        <f>IF(ISNA(VLOOKUP($B:$B,'GS Teams'!$A:$D,3,FALSE))," ",(VLOOKUP($B:$B,'GS Teams'!$A:$D,3,FALSE)))</f>
        <v>3</v>
      </c>
      <c r="E61" s="55" t="str">
        <f>IF(ISNA(VLOOKUP($B:$B,'GS Teams'!$A:$D,4,FALSE))," ",(VLOOKUP($B:$B,'GS Teams'!$A:$D,4,FALSE)))</f>
        <v>M</v>
      </c>
      <c r="F61" s="55" t="str">
        <f>IF(ISNA(VLOOKUP($B:$B,'GS Teams'!$A:$E,5,FALSE))," ",(VLOOKUP($B:$B,'GS Teams'!$A:$E,5,FALSE)))</f>
        <v>Stephen Gardner</v>
      </c>
      <c r="G61" s="56">
        <f>IF(ISNA(VLOOKUP($B:$B,'GS Teams'!$A:$F,6,FALSE))," ",(VLOOKUP($B:$B,'GS Teams'!$A:$F,6,FALSE)))</f>
        <v>0</v>
      </c>
      <c r="H61" s="41">
        <v>8.8657407407407417E-3</v>
      </c>
      <c r="I61" s="57" t="str">
        <f>IF(ISNA(VLOOKUP($B:$B,'GS Teams'!$A:$G,7,FALSE))," ",(VLOOKUP($B:$B,'GS Teams'!$A:$G,7,FALSE)))</f>
        <v>Phil Battista</v>
      </c>
      <c r="J61" s="54" t="str">
        <f>IF(ISNA(VLOOKUP($B:$B,'GS Teams'!$A:$H,8,FALSE))," ",(VLOOKUP($B:$B,'GS Teams'!$A:$H,8,FALSE)))</f>
        <v>V</v>
      </c>
      <c r="K61" s="58">
        <f t="shared" si="2"/>
        <v>8.9814814814814809E-3</v>
      </c>
      <c r="L61" s="41">
        <v>1.7847222222222223E-2</v>
      </c>
      <c r="M61" s="59" t="str">
        <f>IF(ISNA(VLOOKUP($B:$B,'GS Teams'!$A:$I,9,FALSE))," ",(VLOOKUP($B:$B,'GS Teams'!$A:$I,9,FALSE)))</f>
        <v>Michael Friberg</v>
      </c>
      <c r="N61" s="60">
        <f>IF(ISNA(VLOOKUP($B:$B,'GS Teams'!$A:$J,10,FALSE))," ",(VLOOKUP($B:$B,'GS Teams'!$A:$J,10,FALSE)))</f>
        <v>0</v>
      </c>
      <c r="O61" s="58">
        <f t="shared" si="3"/>
        <v>8.518518518518519E-3</v>
      </c>
      <c r="P61" s="41">
        <v>2.6365740740740742E-2</v>
      </c>
    </row>
    <row r="62" spans="1:16" ht="20.100000000000001" customHeight="1" x14ac:dyDescent="0.25">
      <c r="A62" s="54">
        <v>59</v>
      </c>
      <c r="B62" s="54">
        <v>71</v>
      </c>
      <c r="C62" s="55" t="str">
        <f>IF(ISNA(VLOOKUP($B:$B,'GS Teams'!$A:$D,2,FALSE))," ",(VLOOKUP($B:$B,'GS Teams'!$A:$D,2,FALSE)))</f>
        <v>Heaton Harriers</v>
      </c>
      <c r="D62" s="56">
        <f>IF(ISNA(VLOOKUP($B:$B,'GS Teams'!$A:$D,3,FALSE))," ",(VLOOKUP($B:$B,'GS Teams'!$A:$D,3,FALSE)))</f>
        <v>7</v>
      </c>
      <c r="E62" s="55" t="str">
        <f>IF(ISNA(VLOOKUP($B:$B,'GS Teams'!$A:$D,4,FALSE))," ",(VLOOKUP($B:$B,'GS Teams'!$A:$D,4,FALSE)))</f>
        <v>M</v>
      </c>
      <c r="F62" s="55" t="str">
        <f>IF(ISNA(VLOOKUP($B:$B,'GS Teams'!$A:$E,5,FALSE))," ",(VLOOKUP($B:$B,'GS Teams'!$A:$E,5,FALSE)))</f>
        <v>Rob Brown</v>
      </c>
      <c r="G62" s="56">
        <f>IF(ISNA(VLOOKUP($B:$B,'GS Teams'!$A:$F,6,FALSE))," ",(VLOOKUP($B:$B,'GS Teams'!$A:$F,6,FALSE)))</f>
        <v>0</v>
      </c>
      <c r="H62" s="41">
        <v>8.611111111111111E-3</v>
      </c>
      <c r="I62" s="57" t="str">
        <f>IF(ISNA(VLOOKUP($B:$B,'GS Teams'!$A:$G,7,FALSE))," ",(VLOOKUP($B:$B,'GS Teams'!$A:$G,7,FALSE)))</f>
        <v>Paul Luskeys</v>
      </c>
      <c r="J62" s="54" t="str">
        <f>IF(ISNA(VLOOKUP($B:$B,'GS Teams'!$A:$H,8,FALSE))," ",(VLOOKUP($B:$B,'GS Teams'!$A:$H,8,FALSE)))</f>
        <v>V</v>
      </c>
      <c r="K62" s="58">
        <f t="shared" si="2"/>
        <v>9.0162037037037034E-3</v>
      </c>
      <c r="L62" s="41">
        <v>1.7627314814814814E-2</v>
      </c>
      <c r="M62" s="59" t="str">
        <f>IF(ISNA(VLOOKUP($B:$B,'GS Teams'!$A:$I,9,FALSE))," ",(VLOOKUP($B:$B,'GS Teams'!$A:$I,9,FALSE)))</f>
        <v>Stephen McKenzie</v>
      </c>
      <c r="N62" s="60">
        <f>IF(ISNA(VLOOKUP($B:$B,'GS Teams'!$A:$J,10,FALSE))," ",(VLOOKUP($B:$B,'GS Teams'!$A:$J,10,FALSE)))</f>
        <v>0</v>
      </c>
      <c r="O62" s="58">
        <f t="shared" si="3"/>
        <v>8.8310185185185193E-3</v>
      </c>
      <c r="P62" s="41">
        <v>2.6458333333333334E-2</v>
      </c>
    </row>
    <row r="63" spans="1:16" ht="20.100000000000001" customHeight="1" x14ac:dyDescent="0.25">
      <c r="A63" s="54">
        <v>60</v>
      </c>
      <c r="B63" s="54">
        <v>86</v>
      </c>
      <c r="C63" s="55" t="str">
        <f>IF(ISNA(VLOOKUP($B:$B,'GS Teams'!$A:$D,2,FALSE))," ",(VLOOKUP($B:$B,'GS Teams'!$A:$D,2,FALSE)))</f>
        <v>Jesmond Joggers</v>
      </c>
      <c r="D63" s="56">
        <f>IF(ISNA(VLOOKUP($B:$B,'GS Teams'!$A:$D,3,FALSE))," ",(VLOOKUP($B:$B,'GS Teams'!$A:$D,3,FALSE)))</f>
        <v>2</v>
      </c>
      <c r="E63" s="55" t="str">
        <f>IF(ISNA(VLOOKUP($B:$B,'GS Teams'!$A:$D,4,FALSE))," ",(VLOOKUP($B:$B,'GS Teams'!$A:$D,4,FALSE)))</f>
        <v>M</v>
      </c>
      <c r="F63" s="55" t="str">
        <f>IF(ISNA(VLOOKUP($B:$B,'GS Teams'!$A:$E,5,FALSE))," ",(VLOOKUP($B:$B,'GS Teams'!$A:$E,5,FALSE)))</f>
        <v>Phil Forster</v>
      </c>
      <c r="G63" s="56" t="str">
        <f>IF(ISNA(VLOOKUP($B:$B,'GS Teams'!$A:$F,6,FALSE))," ",(VLOOKUP($B:$B,'GS Teams'!$A:$F,6,FALSE)))</f>
        <v>V</v>
      </c>
      <c r="H63" s="41">
        <v>9.0740740740740729E-3</v>
      </c>
      <c r="I63" s="57" t="str">
        <f>IF(ISNA(VLOOKUP($B:$B,'GS Teams'!$A:$G,7,FALSE))," ",(VLOOKUP($B:$B,'GS Teams'!$A:$G,7,FALSE)))</f>
        <v>Ed Hoskins</v>
      </c>
      <c r="J63" s="54">
        <f>IF(ISNA(VLOOKUP($B:$B,'GS Teams'!$A:$H,8,FALSE))," ",(VLOOKUP($B:$B,'GS Teams'!$A:$H,8,FALSE)))</f>
        <v>0</v>
      </c>
      <c r="K63" s="58">
        <f t="shared" si="2"/>
        <v>8.5069444444444472E-3</v>
      </c>
      <c r="L63" s="41">
        <v>1.758101851851852E-2</v>
      </c>
      <c r="M63" s="59" t="str">
        <f>IF(ISNA(VLOOKUP($B:$B,'GS Teams'!$A:$I,9,FALSE))," ",(VLOOKUP($B:$B,'GS Teams'!$A:$I,9,FALSE)))</f>
        <v>Greg Stamp</v>
      </c>
      <c r="N63" s="60">
        <f>IF(ISNA(VLOOKUP($B:$B,'GS Teams'!$A:$J,10,FALSE))," ",(VLOOKUP($B:$B,'GS Teams'!$A:$J,10,FALSE)))</f>
        <v>0</v>
      </c>
      <c r="O63" s="58">
        <f t="shared" si="3"/>
        <v>8.9930555555555527E-3</v>
      </c>
      <c r="P63" s="41">
        <v>2.6574074074074073E-2</v>
      </c>
    </row>
    <row r="64" spans="1:16" ht="20.100000000000001" customHeight="1" x14ac:dyDescent="0.25">
      <c r="A64" s="54">
        <v>61</v>
      </c>
      <c r="B64" s="54">
        <v>125</v>
      </c>
      <c r="C64" s="55" t="str">
        <f>IF(ISNA(VLOOKUP($B:$B,'GS Teams'!$A:$D,2,FALSE))," ",(VLOOKUP($B:$B,'GS Teams'!$A:$D,2,FALSE)))</f>
        <v>SunderlandStrollers</v>
      </c>
      <c r="D64" s="56">
        <f>IF(ISNA(VLOOKUP($B:$B,'GS Teams'!$A:$D,3,FALSE))," ",(VLOOKUP($B:$B,'GS Teams'!$A:$D,3,FALSE)))</f>
        <v>1</v>
      </c>
      <c r="E64" s="55" t="str">
        <f>IF(ISNA(VLOOKUP($B:$B,'GS Teams'!$A:$D,4,FALSE))," ",(VLOOKUP($B:$B,'GS Teams'!$A:$D,4,FALSE)))</f>
        <v>F</v>
      </c>
      <c r="F64" s="55" t="str">
        <f>IF(ISNA(VLOOKUP($B:$B,'GS Teams'!$A:$E,5,FALSE))," ",(VLOOKUP($B:$B,'GS Teams'!$A:$E,5,FALSE)))</f>
        <v>Ashleigh Bennett</v>
      </c>
      <c r="G64" s="56" t="str">
        <f>IF(ISNA(VLOOKUP($B:$B,'GS Teams'!$A:$F,6,FALSE))," ",(VLOOKUP($B:$B,'GS Teams'!$A:$F,6,FALSE)))</f>
        <v>V</v>
      </c>
      <c r="H64" s="41">
        <v>9.0393518518518522E-3</v>
      </c>
      <c r="I64" s="57" t="str">
        <f>IF(ISNA(VLOOKUP($B:$B,'GS Teams'!$A:$G,7,FALSE))," ",(VLOOKUP($B:$B,'GS Teams'!$A:$G,7,FALSE)))</f>
        <v>Gillian Ritchie</v>
      </c>
      <c r="J64" s="54" t="str">
        <f>IF(ISNA(VLOOKUP($B:$B,'GS Teams'!$A:$H,8,FALSE))," ",(VLOOKUP($B:$B,'GS Teams'!$A:$H,8,FALSE)))</f>
        <v>V</v>
      </c>
      <c r="K64" s="58">
        <f t="shared" si="2"/>
        <v>8.8078703703703704E-3</v>
      </c>
      <c r="L64" s="41">
        <v>1.7847222222222223E-2</v>
      </c>
      <c r="M64" s="59" t="str">
        <f>IF(ISNA(VLOOKUP($B:$B,'GS Teams'!$A:$I,9,FALSE))," ",(VLOOKUP($B:$B,'GS Teams'!$A:$I,9,FALSE)))</f>
        <v>Wendy Chapman</v>
      </c>
      <c r="N64" s="60" t="str">
        <f>IF(ISNA(VLOOKUP($B:$B,'GS Teams'!$A:$J,10,FALSE))," ",(VLOOKUP($B:$B,'GS Teams'!$A:$J,10,FALSE)))</f>
        <v>V</v>
      </c>
      <c r="O64" s="58">
        <f t="shared" si="3"/>
        <v>8.7384259259259238E-3</v>
      </c>
      <c r="P64" s="41">
        <v>2.6585648148148146E-2</v>
      </c>
    </row>
    <row r="65" spans="1:16" ht="20.100000000000001" customHeight="1" x14ac:dyDescent="0.25">
      <c r="A65" s="54">
        <v>62</v>
      </c>
      <c r="B65" s="54">
        <v>47</v>
      </c>
      <c r="C65" s="55" t="str">
        <f>IF(ISNA(VLOOKUP($B:$B,'GS Teams'!$A:$D,2,FALSE))," ",(VLOOKUP($B:$B,'GS Teams'!$A:$D,2,FALSE)))</f>
        <v>Elswick Harriers</v>
      </c>
      <c r="D65" s="56">
        <f>IF(ISNA(VLOOKUP($B:$B,'GS Teams'!$A:$D,3,FALSE))," ",(VLOOKUP($B:$B,'GS Teams'!$A:$D,3,FALSE)))</f>
        <v>7</v>
      </c>
      <c r="E65" s="55" t="str">
        <f>IF(ISNA(VLOOKUP($B:$B,'GS Teams'!$A:$D,4,FALSE))," ",(VLOOKUP($B:$B,'GS Teams'!$A:$D,4,FALSE)))</f>
        <v>F</v>
      </c>
      <c r="F65" s="55" t="str">
        <f>IF(ISNA(VLOOKUP($B:$B,'GS Teams'!$A:$E,5,FALSE))," ",(VLOOKUP($B:$B,'GS Teams'!$A:$E,5,FALSE)))</f>
        <v>Gina Howorth</v>
      </c>
      <c r="G65" s="56" t="str">
        <f>IF(ISNA(VLOOKUP($B:$B,'GS Teams'!$A:$F,6,FALSE))," ",(VLOOKUP($B:$B,'GS Teams'!$A:$F,6,FALSE)))</f>
        <v>V</v>
      </c>
      <c r="H65" s="41">
        <v>8.4027777777777781E-3</v>
      </c>
      <c r="I65" s="57" t="str">
        <f>IF(ISNA(VLOOKUP($B:$B,'GS Teams'!$A:$G,7,FALSE))," ",(VLOOKUP($B:$B,'GS Teams'!$A:$G,7,FALSE)))</f>
        <v>Arabella Arnott</v>
      </c>
      <c r="J65" s="54" t="str">
        <f>IF(ISNA(VLOOKUP($B:$B,'GS Teams'!$A:$H,8,FALSE))," ",(VLOOKUP($B:$B,'GS Teams'!$A:$H,8,FALSE)))</f>
        <v>V</v>
      </c>
      <c r="K65" s="58">
        <f t="shared" si="2"/>
        <v>9.3518518518518525E-3</v>
      </c>
      <c r="L65" s="41">
        <v>1.7754629629629631E-2</v>
      </c>
      <c r="M65" s="59" t="str">
        <f>IF(ISNA(VLOOKUP($B:$B,'GS Teams'!$A:$I,9,FALSE))," ",(VLOOKUP($B:$B,'GS Teams'!$A:$I,9,FALSE)))</f>
        <v>Collette Byrne</v>
      </c>
      <c r="N65" s="60">
        <f>IF(ISNA(VLOOKUP($B:$B,'GS Teams'!$A:$J,10,FALSE))," ",(VLOOKUP($B:$B,'GS Teams'!$A:$J,10,FALSE)))</f>
        <v>0</v>
      </c>
      <c r="O65" s="58">
        <f t="shared" si="3"/>
        <v>9.0277777777777769E-3</v>
      </c>
      <c r="P65" s="41">
        <v>2.6782407407407408E-2</v>
      </c>
    </row>
    <row r="66" spans="1:16" ht="20.100000000000001" customHeight="1" x14ac:dyDescent="0.25">
      <c r="A66" s="54">
        <v>63</v>
      </c>
      <c r="B66" s="54">
        <v>119</v>
      </c>
      <c r="C66" s="55" t="str">
        <f>IF(ISNA(VLOOKUP($B:$B,'GS Teams'!$A:$D,2,FALSE))," ",(VLOOKUP($B:$B,'GS Teams'!$A:$D,2,FALSE)))</f>
        <v xml:space="preserve">Ponteland </v>
      </c>
      <c r="D66" s="56">
        <f>IF(ISNA(VLOOKUP($B:$B,'GS Teams'!$A:$D,3,FALSE))," ",(VLOOKUP($B:$B,'GS Teams'!$A:$D,3,FALSE)))</f>
        <v>1</v>
      </c>
      <c r="E66" s="55" t="str">
        <f>IF(ISNA(VLOOKUP($B:$B,'GS Teams'!$A:$D,4,FALSE))," ",(VLOOKUP($B:$B,'GS Teams'!$A:$D,4,FALSE)))</f>
        <v>M</v>
      </c>
      <c r="F66" s="55" t="str">
        <f>IF(ISNA(VLOOKUP($B:$B,'GS Teams'!$A:$E,5,FALSE))," ",(VLOOKUP($B:$B,'GS Teams'!$A:$E,5,FALSE)))</f>
        <v>Mick Meaney</v>
      </c>
      <c r="G66" s="56" t="str">
        <f>IF(ISNA(VLOOKUP($B:$B,'GS Teams'!$A:$F,6,FALSE))," ",(VLOOKUP($B:$B,'GS Teams'!$A:$F,6,FALSE)))</f>
        <v>V</v>
      </c>
      <c r="H66" s="41">
        <v>9.1782407407407403E-3</v>
      </c>
      <c r="I66" s="57" t="str">
        <f>IF(ISNA(VLOOKUP($B:$B,'GS Teams'!$A:$G,7,FALSE))," ",(VLOOKUP($B:$B,'GS Teams'!$A:$G,7,FALSE)))</f>
        <v>Matthew Bell</v>
      </c>
      <c r="J66" s="54">
        <f>IF(ISNA(VLOOKUP($B:$B,'GS Teams'!$A:$H,8,FALSE))," ",(VLOOKUP($B:$B,'GS Teams'!$A:$H,8,FALSE)))</f>
        <v>0</v>
      </c>
      <c r="K66" s="58">
        <f t="shared" si="2"/>
        <v>8.6574074074074088E-3</v>
      </c>
      <c r="L66" s="41">
        <v>1.7835648148148149E-2</v>
      </c>
      <c r="M66" s="59" t="str">
        <f>IF(ISNA(VLOOKUP($B:$B,'GS Teams'!$A:$I,9,FALSE))," ",(VLOOKUP($B:$B,'GS Teams'!$A:$I,9,FALSE)))</f>
        <v>Miv Chahal</v>
      </c>
      <c r="N66" s="60">
        <f>IF(ISNA(VLOOKUP($B:$B,'GS Teams'!$A:$J,10,FALSE))," ",(VLOOKUP($B:$B,'GS Teams'!$A:$J,10,FALSE)))</f>
        <v>0</v>
      </c>
      <c r="O66" s="58">
        <f t="shared" si="3"/>
        <v>9.0046296296296298E-3</v>
      </c>
      <c r="P66" s="41">
        <v>2.6840277777777779E-2</v>
      </c>
    </row>
    <row r="67" spans="1:16" ht="20.100000000000001" customHeight="1" x14ac:dyDescent="0.25">
      <c r="A67" s="54">
        <v>64</v>
      </c>
      <c r="B67" s="54">
        <v>101</v>
      </c>
      <c r="C67" s="55" t="str">
        <f>IF(ISNA(VLOOKUP($B:$B,'GS Teams'!$A:$D,2,FALSE))," ",(VLOOKUP($B:$B,'GS Teams'!$A:$D,2,FALSE)))</f>
        <v>North Shields Poly</v>
      </c>
      <c r="D67" s="56">
        <f>IF(ISNA(VLOOKUP($B:$B,'GS Teams'!$A:$D,3,FALSE))," ",(VLOOKUP($B:$B,'GS Teams'!$A:$D,3,FALSE)))</f>
        <v>7</v>
      </c>
      <c r="E67" s="55" t="str">
        <f>IF(ISNA(VLOOKUP($B:$B,'GS Teams'!$A:$D,4,FALSE))," ",(VLOOKUP($B:$B,'GS Teams'!$A:$D,4,FALSE)))</f>
        <v>M</v>
      </c>
      <c r="F67" s="55" t="str">
        <f>IF(ISNA(VLOOKUP($B:$B,'GS Teams'!$A:$E,5,FALSE))," ",(VLOOKUP($B:$B,'GS Teams'!$A:$E,5,FALSE)))</f>
        <v>Alan Keegan</v>
      </c>
      <c r="G67" s="56" t="str">
        <f>IF(ISNA(VLOOKUP($B:$B,'GS Teams'!$A:$F,6,FALSE))," ",(VLOOKUP($B:$B,'GS Teams'!$A:$F,6,FALSE)))</f>
        <v>V</v>
      </c>
      <c r="H67" s="41">
        <v>8.819444444444444E-3</v>
      </c>
      <c r="I67" s="57" t="str">
        <f>IF(ISNA(VLOOKUP($B:$B,'GS Teams'!$A:$G,7,FALSE))," ",(VLOOKUP($B:$B,'GS Teams'!$A:$G,7,FALSE)))</f>
        <v>Peter Saint</v>
      </c>
      <c r="J67" s="54" t="str">
        <f>IF(ISNA(VLOOKUP($B:$B,'GS Teams'!$A:$H,8,FALSE))," ",(VLOOKUP($B:$B,'GS Teams'!$A:$H,8,FALSE)))</f>
        <v>V</v>
      </c>
      <c r="K67" s="58">
        <f t="shared" si="2"/>
        <v>9.4444444444444445E-3</v>
      </c>
      <c r="L67" s="41">
        <v>1.8263888888888889E-2</v>
      </c>
      <c r="M67" s="59" t="str">
        <f>IF(ISNA(VLOOKUP($B:$B,'GS Teams'!$A:$I,9,FALSE))," ",(VLOOKUP($B:$B,'GS Teams'!$A:$I,9,FALSE)))</f>
        <v>Graham Hall</v>
      </c>
      <c r="N67" s="60" t="str">
        <f>IF(ISNA(VLOOKUP($B:$B,'GS Teams'!$A:$J,10,FALSE))," ",(VLOOKUP($B:$B,'GS Teams'!$A:$J,10,FALSE)))</f>
        <v>V</v>
      </c>
      <c r="O67" s="58">
        <f t="shared" si="3"/>
        <v>8.5879629629629604E-3</v>
      </c>
      <c r="P67" s="41">
        <v>2.6851851851851849E-2</v>
      </c>
    </row>
    <row r="68" spans="1:16" ht="20.100000000000001" customHeight="1" x14ac:dyDescent="0.25">
      <c r="A68" s="54">
        <v>65</v>
      </c>
      <c r="B68" s="54">
        <v>128</v>
      </c>
      <c r="C68" s="55" t="str">
        <f>IF(ISNA(VLOOKUP($B:$B,'GS Teams'!$A:$D,2,FALSE))," ",(VLOOKUP($B:$B,'GS Teams'!$A:$D,2,FALSE)))</f>
        <v>SunderlandStrollers</v>
      </c>
      <c r="D68" s="56">
        <f>IF(ISNA(VLOOKUP($B:$B,'GS Teams'!$A:$D,3,FALSE))," ",(VLOOKUP($B:$B,'GS Teams'!$A:$D,3,FALSE)))</f>
        <v>4</v>
      </c>
      <c r="E68" s="55" t="str">
        <f>IF(ISNA(VLOOKUP($B:$B,'GS Teams'!$A:$D,4,FALSE))," ",(VLOOKUP($B:$B,'GS Teams'!$A:$D,4,FALSE)))</f>
        <v>M</v>
      </c>
      <c r="F68" s="55" t="str">
        <f>IF(ISNA(VLOOKUP($B:$B,'GS Teams'!$A:$E,5,FALSE))," ",(VLOOKUP($B:$B,'GS Teams'!$A:$E,5,FALSE)))</f>
        <v>Malcolm Cox</v>
      </c>
      <c r="G68" s="56" t="str">
        <f>IF(ISNA(VLOOKUP($B:$B,'GS Teams'!$A:$F,6,FALSE))," ",(VLOOKUP($B:$B,'GS Teams'!$A:$F,6,FALSE)))</f>
        <v>V</v>
      </c>
      <c r="H68" s="41">
        <v>9.3171296296296283E-3</v>
      </c>
      <c r="I68" s="57" t="str">
        <f>IF(ISNA(VLOOKUP($B:$B,'GS Teams'!$A:$G,7,FALSE))," ",(VLOOKUP($B:$B,'GS Teams'!$A:$G,7,FALSE)))</f>
        <v>Andrew Bell</v>
      </c>
      <c r="J68" s="54" t="str">
        <f>IF(ISNA(VLOOKUP($B:$B,'GS Teams'!$A:$H,8,FALSE))," ",(VLOOKUP($B:$B,'GS Teams'!$A:$H,8,FALSE)))</f>
        <v>V</v>
      </c>
      <c r="K68" s="58">
        <f t="shared" ref="K68:K99" si="4">L68-H68</f>
        <v>8.8078703703703704E-3</v>
      </c>
      <c r="L68" s="41">
        <v>1.8124999999999999E-2</v>
      </c>
      <c r="M68" s="59" t="str">
        <f>IF(ISNA(VLOOKUP($B:$B,'GS Teams'!$A:$I,9,FALSE))," ",(VLOOKUP($B:$B,'GS Teams'!$A:$I,9,FALSE)))</f>
        <v>Michael Dixon</v>
      </c>
      <c r="N68" s="60">
        <f>IF(ISNA(VLOOKUP($B:$B,'GS Teams'!$A:$J,10,FALSE))," ",(VLOOKUP($B:$B,'GS Teams'!$A:$J,10,FALSE)))</f>
        <v>0</v>
      </c>
      <c r="O68" s="58">
        <f t="shared" ref="O68:O99" si="5">P68-L68</f>
        <v>8.7500000000000008E-3</v>
      </c>
      <c r="P68" s="41">
        <v>2.6875E-2</v>
      </c>
    </row>
    <row r="69" spans="1:16" ht="20.100000000000001" customHeight="1" x14ac:dyDescent="0.25">
      <c r="A69" s="54">
        <v>66</v>
      </c>
      <c r="B69" s="54">
        <v>131</v>
      </c>
      <c r="C69" s="55" t="str">
        <f>IF(ISNA(VLOOKUP($B:$B,'GS Teams'!$A:$D,2,FALSE))," ",(VLOOKUP($B:$B,'GS Teams'!$A:$D,2,FALSE)))</f>
        <v>Tyne Bridge Harriers</v>
      </c>
      <c r="D69" s="56">
        <f>IF(ISNA(VLOOKUP($B:$B,'GS Teams'!$A:$D,3,FALSE))," ",(VLOOKUP($B:$B,'GS Teams'!$A:$D,3,FALSE)))</f>
        <v>11</v>
      </c>
      <c r="E69" s="55" t="str">
        <f>IF(ISNA(VLOOKUP($B:$B,'GS Teams'!$A:$D,4,FALSE))," ",(VLOOKUP($B:$B,'GS Teams'!$A:$D,4,FALSE)))</f>
        <v>F</v>
      </c>
      <c r="F69" s="55" t="str">
        <f>IF(ISNA(VLOOKUP($B:$B,'GS Teams'!$A:$E,5,FALSE))," ",(VLOOKUP($B:$B,'GS Teams'!$A:$E,5,FALSE)))</f>
        <v>Louise Lennox</v>
      </c>
      <c r="G69" s="56" t="str">
        <f>IF(ISNA(VLOOKUP($B:$B,'GS Teams'!$A:$F,6,FALSE))," ",(VLOOKUP($B:$B,'GS Teams'!$A:$F,6,FALSE)))</f>
        <v>V</v>
      </c>
      <c r="H69" s="41">
        <v>8.726851851851852E-3</v>
      </c>
      <c r="I69" s="57" t="str">
        <f>IF(ISNA(VLOOKUP($B:$B,'GS Teams'!$A:$G,7,FALSE))," ",(VLOOKUP($B:$B,'GS Teams'!$A:$G,7,FALSE)))</f>
        <v>Michelle Moat</v>
      </c>
      <c r="J69" s="54">
        <f>IF(ISNA(VLOOKUP($B:$B,'GS Teams'!$A:$H,8,FALSE))," ",(VLOOKUP($B:$B,'GS Teams'!$A:$H,8,FALSE)))</f>
        <v>0</v>
      </c>
      <c r="K69" s="58">
        <f t="shared" si="4"/>
        <v>9.2939814814814812E-3</v>
      </c>
      <c r="L69" s="41">
        <v>1.8020833333333333E-2</v>
      </c>
      <c r="M69" s="59" t="str">
        <f>IF(ISNA(VLOOKUP($B:$B,'GS Teams'!$A:$I,9,FALSE))," ",(VLOOKUP($B:$B,'GS Teams'!$A:$I,9,FALSE)))</f>
        <v>Maria Sanchez</v>
      </c>
      <c r="N69" s="60">
        <f>IF(ISNA(VLOOKUP($B:$B,'GS Teams'!$A:$J,10,FALSE))," ",(VLOOKUP($B:$B,'GS Teams'!$A:$J,10,FALSE)))</f>
        <v>0</v>
      </c>
      <c r="O69" s="58">
        <f t="shared" si="5"/>
        <v>8.8773148148148136E-3</v>
      </c>
      <c r="P69" s="41">
        <v>2.6898148148148147E-2</v>
      </c>
    </row>
    <row r="70" spans="1:16" ht="20.100000000000001" customHeight="1" x14ac:dyDescent="0.25">
      <c r="A70" s="54">
        <v>67</v>
      </c>
      <c r="B70" s="54">
        <v>82</v>
      </c>
      <c r="C70" s="55" t="str">
        <f>IF(ISNA(VLOOKUP($B:$B,'GS Teams'!$A:$D,2,FALSE))," ",(VLOOKUP($B:$B,'GS Teams'!$A:$D,2,FALSE)))</f>
        <v>Jarrow &amp; Hebburn</v>
      </c>
      <c r="D70" s="56">
        <f>IF(ISNA(VLOOKUP($B:$B,'GS Teams'!$A:$D,3,FALSE))," ",(VLOOKUP($B:$B,'GS Teams'!$A:$D,3,FALSE)))</f>
        <v>4</v>
      </c>
      <c r="E70" s="55" t="str">
        <f>IF(ISNA(VLOOKUP($B:$B,'GS Teams'!$A:$D,4,FALSE))," ",(VLOOKUP($B:$B,'GS Teams'!$A:$D,4,FALSE)))</f>
        <v>M</v>
      </c>
      <c r="F70" s="55" t="str">
        <f>IF(ISNA(VLOOKUP($B:$B,'GS Teams'!$A:$E,5,FALSE))," ",(VLOOKUP($B:$B,'GS Teams'!$A:$E,5,FALSE)))</f>
        <v>Mick Thornton</v>
      </c>
      <c r="G70" s="56" t="str">
        <f>IF(ISNA(VLOOKUP($B:$B,'GS Teams'!$A:$F,6,FALSE))," ",(VLOOKUP($B:$B,'GS Teams'!$A:$F,6,FALSE)))</f>
        <v>V</v>
      </c>
      <c r="H70" s="41">
        <v>8.9004629629629625E-3</v>
      </c>
      <c r="I70" s="57" t="str">
        <f>IF(ISNA(VLOOKUP($B:$B,'GS Teams'!$A:$G,7,FALSE))," ",(VLOOKUP($B:$B,'GS Teams'!$A:$G,7,FALSE)))</f>
        <v>Steve Outterside</v>
      </c>
      <c r="J70" s="54" t="str">
        <f>IF(ISNA(VLOOKUP($B:$B,'GS Teams'!$A:$H,8,FALSE))," ",(VLOOKUP($B:$B,'GS Teams'!$A:$H,8,FALSE)))</f>
        <v>V</v>
      </c>
      <c r="K70" s="58">
        <f t="shared" si="4"/>
        <v>8.9930555555555545E-3</v>
      </c>
      <c r="L70" s="41">
        <v>1.7893518518518517E-2</v>
      </c>
      <c r="M70" s="59" t="str">
        <f>IF(ISNA(VLOOKUP($B:$B,'GS Teams'!$A:$I,9,FALSE))," ",(VLOOKUP($B:$B,'GS Teams'!$A:$I,9,FALSE)))</f>
        <v>Paddy McShane</v>
      </c>
      <c r="N70" s="60">
        <f>IF(ISNA(VLOOKUP($B:$B,'GS Teams'!$A:$J,10,FALSE))," ",(VLOOKUP($B:$B,'GS Teams'!$A:$J,10,FALSE)))</f>
        <v>0</v>
      </c>
      <c r="O70" s="58">
        <f t="shared" si="5"/>
        <v>9.0625000000000046E-3</v>
      </c>
      <c r="P70" s="41">
        <v>2.6956018518518522E-2</v>
      </c>
    </row>
    <row r="71" spans="1:16" ht="20.100000000000001" customHeight="1" x14ac:dyDescent="0.25">
      <c r="A71" s="54">
        <v>68</v>
      </c>
      <c r="B71" s="54">
        <v>75</v>
      </c>
      <c r="C71" s="55" t="str">
        <f>IF(ISNA(VLOOKUP($B:$B,'GS Teams'!$A:$D,2,FALSE))," ",(VLOOKUP($B:$B,'GS Teams'!$A:$D,2,FALSE)))</f>
        <v>Heaton Harriers</v>
      </c>
      <c r="D71" s="56">
        <f>IF(ISNA(VLOOKUP($B:$B,'GS Teams'!$A:$D,3,FALSE))," ",(VLOOKUP($B:$B,'GS Teams'!$A:$D,3,FALSE)))</f>
        <v>11</v>
      </c>
      <c r="E71" s="55" t="str">
        <f>IF(ISNA(VLOOKUP($B:$B,'GS Teams'!$A:$D,4,FALSE))," ",(VLOOKUP($B:$B,'GS Teams'!$A:$D,4,FALSE)))</f>
        <v>F</v>
      </c>
      <c r="F71" s="55" t="str">
        <f>IF(ISNA(VLOOKUP($B:$B,'GS Teams'!$A:$E,5,FALSE))," ",(VLOOKUP($B:$B,'GS Teams'!$A:$E,5,FALSE)))</f>
        <v>Elizabeth Stephenson</v>
      </c>
      <c r="G71" s="56">
        <f>IF(ISNA(VLOOKUP($B:$B,'GS Teams'!$A:$F,6,FALSE))," ",(VLOOKUP($B:$B,'GS Teams'!$A:$F,6,FALSE)))</f>
        <v>0</v>
      </c>
      <c r="H71" s="41">
        <v>9.3402777777777772E-3</v>
      </c>
      <c r="I71" s="57" t="str">
        <f>IF(ISNA(VLOOKUP($B:$B,'GS Teams'!$A:$G,7,FALSE))," ",(VLOOKUP($B:$B,'GS Teams'!$A:$G,7,FALSE)))</f>
        <v>Holly Matheson</v>
      </c>
      <c r="J71" s="54">
        <f>IF(ISNA(VLOOKUP($B:$B,'GS Teams'!$A:$H,8,FALSE))," ",(VLOOKUP($B:$B,'GS Teams'!$A:$H,8,FALSE)))</f>
        <v>0</v>
      </c>
      <c r="K71" s="58">
        <f t="shared" si="4"/>
        <v>8.6574074074074088E-3</v>
      </c>
      <c r="L71" s="41">
        <v>1.7997685185185186E-2</v>
      </c>
      <c r="M71" s="59" t="str">
        <f>IF(ISNA(VLOOKUP($B:$B,'GS Teams'!$A:$I,9,FALSE))," ",(VLOOKUP($B:$B,'GS Teams'!$A:$I,9,FALSE)))</f>
        <v>Janine Routledge</v>
      </c>
      <c r="N71" s="60" t="str">
        <f>IF(ISNA(VLOOKUP($B:$B,'GS Teams'!$A:$J,10,FALSE))," ",(VLOOKUP($B:$B,'GS Teams'!$A:$J,10,FALSE)))</f>
        <v>V</v>
      </c>
      <c r="O71" s="58">
        <f t="shared" si="5"/>
        <v>9.0625000000000011E-3</v>
      </c>
      <c r="P71" s="41">
        <v>2.7060185185185187E-2</v>
      </c>
    </row>
    <row r="72" spans="1:16" ht="20.100000000000001" customHeight="1" x14ac:dyDescent="0.25">
      <c r="A72" s="54">
        <v>69</v>
      </c>
      <c r="B72" s="54">
        <v>88</v>
      </c>
      <c r="C72" s="55" t="str">
        <f>IF(ISNA(VLOOKUP($B:$B,'GS Teams'!$A:$D,2,FALSE))," ",(VLOOKUP($B:$B,'GS Teams'!$A:$D,2,FALSE)))</f>
        <v>Jesmond Joggers</v>
      </c>
      <c r="D72" s="56">
        <f>IF(ISNA(VLOOKUP($B:$B,'GS Teams'!$A:$D,3,FALSE))," ",(VLOOKUP($B:$B,'GS Teams'!$A:$D,3,FALSE)))</f>
        <v>4</v>
      </c>
      <c r="E72" s="55" t="str">
        <f>IF(ISNA(VLOOKUP($B:$B,'GS Teams'!$A:$D,4,FALSE))," ",(VLOOKUP($B:$B,'GS Teams'!$A:$D,4,FALSE)))</f>
        <v>F</v>
      </c>
      <c r="F72" s="55" t="str">
        <f>IF(ISNA(VLOOKUP($B:$B,'GS Teams'!$A:$E,5,FALSE))," ",(VLOOKUP($B:$B,'GS Teams'!$A:$E,5,FALSE)))</f>
        <v>Charlotte looker</v>
      </c>
      <c r="G72" s="56">
        <f>IF(ISNA(VLOOKUP($B:$B,'GS Teams'!$A:$F,6,FALSE))," ",(VLOOKUP($B:$B,'GS Teams'!$A:$F,6,FALSE)))</f>
        <v>0</v>
      </c>
      <c r="H72" s="41">
        <v>9.2824074074074076E-3</v>
      </c>
      <c r="I72" s="57" t="str">
        <f>IF(ISNA(VLOOKUP($B:$B,'GS Teams'!$A:$G,7,FALSE))," ",(VLOOKUP($B:$B,'GS Teams'!$A:$G,7,FALSE)))</f>
        <v>Jo King</v>
      </c>
      <c r="J72" s="54" t="str">
        <f>IF(ISNA(VLOOKUP($B:$B,'GS Teams'!$A:$H,8,FALSE))," ",(VLOOKUP($B:$B,'GS Teams'!$A:$H,8,FALSE)))</f>
        <v>V</v>
      </c>
      <c r="K72" s="58">
        <f t="shared" si="4"/>
        <v>9.2476851851851869E-3</v>
      </c>
      <c r="L72" s="41">
        <v>1.8530092592592595E-2</v>
      </c>
      <c r="M72" s="59" t="str">
        <f>IF(ISNA(VLOOKUP($B:$B,'GS Teams'!$A:$I,9,FALSE))," ",(VLOOKUP($B:$B,'GS Teams'!$A:$I,9,FALSE)))</f>
        <v>Claire Biercamp</v>
      </c>
      <c r="N72" s="60" t="str">
        <f>IF(ISNA(VLOOKUP($B:$B,'GS Teams'!$A:$J,10,FALSE))," ",(VLOOKUP($B:$B,'GS Teams'!$A:$J,10,FALSE)))</f>
        <v>V</v>
      </c>
      <c r="O72" s="58">
        <f t="shared" si="5"/>
        <v>8.5416666666666627E-3</v>
      </c>
      <c r="P72" s="41">
        <v>2.7071759259259257E-2</v>
      </c>
    </row>
    <row r="73" spans="1:16" ht="20.100000000000001" customHeight="1" x14ac:dyDescent="0.25">
      <c r="A73" s="54">
        <v>70</v>
      </c>
      <c r="B73" s="54">
        <v>72</v>
      </c>
      <c r="C73" s="55" t="str">
        <f>IF(ISNA(VLOOKUP($B:$B,'GS Teams'!$A:$D,2,FALSE))," ",(VLOOKUP($B:$B,'GS Teams'!$A:$D,2,FALSE)))</f>
        <v>Heaton Harriers</v>
      </c>
      <c r="D73" s="56">
        <f>IF(ISNA(VLOOKUP($B:$B,'GS Teams'!$A:$D,3,FALSE))," ",(VLOOKUP($B:$B,'GS Teams'!$A:$D,3,FALSE)))</f>
        <v>8</v>
      </c>
      <c r="E73" s="55" t="str">
        <f>IF(ISNA(VLOOKUP($B:$B,'GS Teams'!$A:$D,4,FALSE))," ",(VLOOKUP($B:$B,'GS Teams'!$A:$D,4,FALSE)))</f>
        <v>M</v>
      </c>
      <c r="F73" s="55" t="str">
        <f>IF(ISNA(VLOOKUP($B:$B,'GS Teams'!$A:$E,5,FALSE))," ",(VLOOKUP($B:$B,'GS Teams'!$A:$E,5,FALSE)))</f>
        <v>Mark Best</v>
      </c>
      <c r="G73" s="56" t="str">
        <f>IF(ISNA(VLOOKUP($B:$B,'GS Teams'!$A:$F,6,FALSE))," ",(VLOOKUP($B:$B,'GS Teams'!$A:$F,6,FALSE)))</f>
        <v>V</v>
      </c>
      <c r="H73" s="41">
        <v>9.1782407407407403E-3</v>
      </c>
      <c r="I73" s="57" t="str">
        <f>IF(ISNA(VLOOKUP($B:$B,'GS Teams'!$A:$G,7,FALSE))," ",(VLOOKUP($B:$B,'GS Teams'!$A:$G,7,FALSE)))</f>
        <v>Peter Smith</v>
      </c>
      <c r="J73" s="54" t="str">
        <f>IF(ISNA(VLOOKUP($B:$B,'GS Teams'!$A:$H,8,FALSE))," ",(VLOOKUP($B:$B,'GS Teams'!$A:$H,8,FALSE)))</f>
        <v>V</v>
      </c>
      <c r="K73" s="58">
        <f t="shared" si="4"/>
        <v>9.2824074074074059E-3</v>
      </c>
      <c r="L73" s="41">
        <v>1.8460648148148146E-2</v>
      </c>
      <c r="M73" s="59" t="str">
        <f>IF(ISNA(VLOOKUP($B:$B,'GS Teams'!$A:$I,9,FALSE))," ",(VLOOKUP($B:$B,'GS Teams'!$A:$I,9,FALSE)))</f>
        <v>Chris George</v>
      </c>
      <c r="N73" s="60" t="str">
        <f>IF(ISNA(VLOOKUP($B:$B,'GS Teams'!$A:$J,10,FALSE))," ",(VLOOKUP($B:$B,'GS Teams'!$A:$J,10,FALSE)))</f>
        <v>V</v>
      </c>
      <c r="O73" s="58">
        <f t="shared" si="5"/>
        <v>8.8425925925925963E-3</v>
      </c>
      <c r="P73" s="41">
        <v>2.7303240740740743E-2</v>
      </c>
    </row>
    <row r="74" spans="1:16" ht="20.100000000000001" customHeight="1" x14ac:dyDescent="0.25">
      <c r="A74" s="54">
        <v>71</v>
      </c>
      <c r="B74" s="54">
        <v>103</v>
      </c>
      <c r="C74" s="55" t="str">
        <f>IF(ISNA(VLOOKUP($B:$B,'GS Teams'!$A:$D,2,FALSE))," ",(VLOOKUP($B:$B,'GS Teams'!$A:$D,2,FALSE)))</f>
        <v>North Shields Poly</v>
      </c>
      <c r="D74" s="56">
        <f>IF(ISNA(VLOOKUP($B:$B,'GS Teams'!$A:$D,3,FALSE))," ",(VLOOKUP($B:$B,'GS Teams'!$A:$D,3,FALSE)))</f>
        <v>9</v>
      </c>
      <c r="E74" s="55" t="str">
        <f>IF(ISNA(VLOOKUP($B:$B,'GS Teams'!$A:$D,4,FALSE))," ",(VLOOKUP($B:$B,'GS Teams'!$A:$D,4,FALSE)))</f>
        <v>M</v>
      </c>
      <c r="F74" s="55" t="str">
        <f>IF(ISNA(VLOOKUP($B:$B,'GS Teams'!$A:$E,5,FALSE))," ",(VLOOKUP($B:$B,'GS Teams'!$A:$E,5,FALSE)))</f>
        <v>Adam Rowe</v>
      </c>
      <c r="G74" s="56">
        <f>IF(ISNA(VLOOKUP($B:$B,'GS Teams'!$A:$F,6,FALSE))," ",(VLOOKUP($B:$B,'GS Teams'!$A:$F,6,FALSE)))</f>
        <v>0</v>
      </c>
      <c r="H74" s="41">
        <v>8.8773148148148153E-3</v>
      </c>
      <c r="I74" s="57" t="str">
        <f>IF(ISNA(VLOOKUP($B:$B,'GS Teams'!$A:$G,7,FALSE))," ",(VLOOKUP($B:$B,'GS Teams'!$A:$G,7,FALSE)))</f>
        <v>Robert Foster</v>
      </c>
      <c r="J74" s="54" t="str">
        <f>IF(ISNA(VLOOKUP($B:$B,'GS Teams'!$A:$H,8,FALSE))," ",(VLOOKUP($B:$B,'GS Teams'!$A:$H,8,FALSE)))</f>
        <v>V</v>
      </c>
      <c r="K74" s="58">
        <f t="shared" si="4"/>
        <v>9.3634259259259261E-3</v>
      </c>
      <c r="L74" s="41">
        <v>1.8240740740740741E-2</v>
      </c>
      <c r="M74" s="59" t="str">
        <f>IF(ISNA(VLOOKUP($B:$B,'GS Teams'!$A:$I,9,FALSE))," ",(VLOOKUP($B:$B,'GS Teams'!$A:$I,9,FALSE)))</f>
        <v>Ian Ross</v>
      </c>
      <c r="N74" s="60" t="str">
        <f>IF(ISNA(VLOOKUP($B:$B,'GS Teams'!$A:$J,10,FALSE))," ",(VLOOKUP($B:$B,'GS Teams'!$A:$J,10,FALSE)))</f>
        <v>V</v>
      </c>
      <c r="O74" s="58">
        <f t="shared" si="5"/>
        <v>9.2708333333333323E-3</v>
      </c>
      <c r="P74" s="41">
        <v>2.7511574074074074E-2</v>
      </c>
    </row>
    <row r="75" spans="1:16" ht="20.100000000000001" customHeight="1" x14ac:dyDescent="0.25">
      <c r="A75" s="54">
        <v>72</v>
      </c>
      <c r="B75" s="54">
        <v>111</v>
      </c>
      <c r="C75" s="55" t="str">
        <f>IF(ISNA(VLOOKUP($B:$B,'GS Teams'!$A:$D,2,FALSE))," ",(VLOOKUP($B:$B,'GS Teams'!$A:$D,2,FALSE)))</f>
        <v>North Shields Poly</v>
      </c>
      <c r="D75" s="56">
        <f>IF(ISNA(VLOOKUP($B:$B,'GS Teams'!$A:$D,3,FALSE))," ",(VLOOKUP($B:$B,'GS Teams'!$A:$D,3,FALSE)))</f>
        <v>17</v>
      </c>
      <c r="E75" s="55" t="str">
        <f>IF(ISNA(VLOOKUP($B:$B,'GS Teams'!$A:$D,4,FALSE))," ",(VLOOKUP($B:$B,'GS Teams'!$A:$D,4,FALSE)))</f>
        <v>F</v>
      </c>
      <c r="F75" s="55" t="str">
        <f>IF(ISNA(VLOOKUP($B:$B,'GS Teams'!$A:$E,5,FALSE))," ",(VLOOKUP($B:$B,'GS Teams'!$A:$E,5,FALSE)))</f>
        <v>A Smith</v>
      </c>
      <c r="G75" s="56" t="str">
        <f>IF(ISNA(VLOOKUP($B:$B,'GS Teams'!$A:$F,6,FALSE))," ",(VLOOKUP($B:$B,'GS Teams'!$A:$F,6,FALSE)))</f>
        <v>V</v>
      </c>
      <c r="H75" s="41">
        <v>9.1666666666666667E-3</v>
      </c>
      <c r="I75" s="57" t="str">
        <f>IF(ISNA(VLOOKUP($B:$B,'GS Teams'!$A:$G,7,FALSE))," ",(VLOOKUP($B:$B,'GS Teams'!$A:$G,7,FALSE)))</f>
        <v>K Gihn</v>
      </c>
      <c r="J75" s="54" t="str">
        <f>IF(ISNA(VLOOKUP($B:$B,'GS Teams'!$A:$H,8,FALSE))," ",(VLOOKUP($B:$B,'GS Teams'!$A:$H,8,FALSE)))</f>
        <v>V</v>
      </c>
      <c r="K75" s="58">
        <f t="shared" si="4"/>
        <v>9.3055555555555565E-3</v>
      </c>
      <c r="L75" s="41">
        <v>1.8472222222222223E-2</v>
      </c>
      <c r="M75" s="59" t="str">
        <f>IF(ISNA(VLOOKUP($B:$B,'GS Teams'!$A:$I,9,FALSE))," ",(VLOOKUP($B:$B,'GS Teams'!$A:$I,9,FALSE)))</f>
        <v>C Burns</v>
      </c>
      <c r="N75" s="60" t="str">
        <f>IF(ISNA(VLOOKUP($B:$B,'GS Teams'!$A:$J,10,FALSE))," ",(VLOOKUP($B:$B,'GS Teams'!$A:$J,10,FALSE)))</f>
        <v>V</v>
      </c>
      <c r="O75" s="58">
        <f t="shared" si="5"/>
        <v>9.0740740740740712E-3</v>
      </c>
      <c r="P75" s="41">
        <v>2.7546296296296294E-2</v>
      </c>
    </row>
    <row r="76" spans="1:16" ht="20.100000000000001" customHeight="1" x14ac:dyDescent="0.25">
      <c r="A76" s="54">
        <v>73</v>
      </c>
      <c r="B76" s="54">
        <v>39</v>
      </c>
      <c r="C76" s="55" t="str">
        <f>IF(ISNA(VLOOKUP($B:$B,'GS Teams'!$A:$D,2,FALSE))," ",(VLOOKUP($B:$B,'GS Teams'!$A:$D,2,FALSE)))</f>
        <v>Claremont Road Runners</v>
      </c>
      <c r="D76" s="56">
        <f>IF(ISNA(VLOOKUP($B:$B,'GS Teams'!$A:$D,3,FALSE))," ",(VLOOKUP($B:$B,'GS Teams'!$A:$D,3,FALSE)))</f>
        <v>9</v>
      </c>
      <c r="E76" s="55" t="str">
        <f>IF(ISNA(VLOOKUP($B:$B,'GS Teams'!$A:$D,4,FALSE))," ",(VLOOKUP($B:$B,'GS Teams'!$A:$D,4,FALSE)))</f>
        <v>M</v>
      </c>
      <c r="F76" s="55" t="str">
        <f>IF(ISNA(VLOOKUP($B:$B,'GS Teams'!$A:$E,5,FALSE))," ",(VLOOKUP($B:$B,'GS Teams'!$A:$E,5,FALSE)))</f>
        <v>Anthony Liddle</v>
      </c>
      <c r="G76" s="56">
        <f>IF(ISNA(VLOOKUP($B:$B,'GS Teams'!$A:$F,6,FALSE))," ",(VLOOKUP($B:$B,'GS Teams'!$A:$F,6,FALSE)))</f>
        <v>0</v>
      </c>
      <c r="H76" s="41">
        <v>8.8078703703703704E-3</v>
      </c>
      <c r="I76" s="57" t="str">
        <f>IF(ISNA(VLOOKUP($B:$B,'GS Teams'!$A:$G,7,FALSE))," ",(VLOOKUP($B:$B,'GS Teams'!$A:$G,7,FALSE)))</f>
        <v>Howard Maclennan</v>
      </c>
      <c r="J76" s="54" t="str">
        <f>IF(ISNA(VLOOKUP($B:$B,'GS Teams'!$A:$H,8,FALSE))," ",(VLOOKUP($B:$B,'GS Teams'!$A:$H,8,FALSE)))</f>
        <v>V</v>
      </c>
      <c r="K76" s="58">
        <f t="shared" si="4"/>
        <v>9.3865740740740732E-3</v>
      </c>
      <c r="L76" s="41">
        <v>1.8194444444444444E-2</v>
      </c>
      <c r="M76" s="59" t="str">
        <f>IF(ISNA(VLOOKUP($B:$B,'GS Teams'!$A:$I,9,FALSE))," ",(VLOOKUP($B:$B,'GS Teams'!$A:$I,9,FALSE)))</f>
        <v>Matt Diment</v>
      </c>
      <c r="N76" s="60">
        <f>IF(ISNA(VLOOKUP($B:$B,'GS Teams'!$A:$J,10,FALSE))," ",(VLOOKUP($B:$B,'GS Teams'!$A:$J,10,FALSE)))</f>
        <v>0</v>
      </c>
      <c r="O76" s="58">
        <f t="shared" si="5"/>
        <v>9.398148148148152E-3</v>
      </c>
      <c r="P76" s="41">
        <v>2.7592592592592596E-2</v>
      </c>
    </row>
    <row r="77" spans="1:16" ht="20.100000000000001" customHeight="1" x14ac:dyDescent="0.25">
      <c r="A77" s="54">
        <v>74</v>
      </c>
      <c r="B77" s="54">
        <v>112</v>
      </c>
      <c r="C77" s="55" t="str">
        <f>IF(ISNA(VLOOKUP($B:$B,'GS Teams'!$A:$D,2,FALSE))," ",(VLOOKUP($B:$B,'GS Teams'!$A:$D,2,FALSE)))</f>
        <v>North Shields Poly</v>
      </c>
      <c r="D77" s="56">
        <f>IF(ISNA(VLOOKUP($B:$B,'GS Teams'!$A:$D,3,FALSE))," ",(VLOOKUP($B:$B,'GS Teams'!$A:$D,3,FALSE)))</f>
        <v>18</v>
      </c>
      <c r="E77" s="55" t="str">
        <f>IF(ISNA(VLOOKUP($B:$B,'GS Teams'!$A:$D,4,FALSE))," ",(VLOOKUP($B:$B,'GS Teams'!$A:$D,4,FALSE)))</f>
        <v>F</v>
      </c>
      <c r="F77" s="55" t="str">
        <f>IF(ISNA(VLOOKUP($B:$B,'GS Teams'!$A:$E,5,FALSE))," ",(VLOOKUP($B:$B,'GS Teams'!$A:$E,5,FALSE)))</f>
        <v>L Bradley</v>
      </c>
      <c r="G77" s="56" t="str">
        <f>IF(ISNA(VLOOKUP($B:$B,'GS Teams'!$A:$F,6,FALSE))," ",(VLOOKUP($B:$B,'GS Teams'!$A:$F,6,FALSE)))</f>
        <v>V</v>
      </c>
      <c r="H77" s="41">
        <v>9.0162037037037034E-3</v>
      </c>
      <c r="I77" s="57" t="str">
        <f>IF(ISNA(VLOOKUP($B:$B,'GS Teams'!$A:$G,7,FALSE))," ",(VLOOKUP($B:$B,'GS Teams'!$A:$G,7,FALSE)))</f>
        <v>L Henderson</v>
      </c>
      <c r="J77" s="54" t="str">
        <f>IF(ISNA(VLOOKUP($B:$B,'GS Teams'!$A:$H,8,FALSE))," ",(VLOOKUP($B:$B,'GS Teams'!$A:$H,8,FALSE)))</f>
        <v>V</v>
      </c>
      <c r="K77" s="58">
        <f t="shared" si="4"/>
        <v>9.1550925925925931E-3</v>
      </c>
      <c r="L77" s="41">
        <v>1.8171296296296297E-2</v>
      </c>
      <c r="M77" s="59" t="str">
        <f>IF(ISNA(VLOOKUP($B:$B,'GS Teams'!$A:$I,9,FALSE))," ",(VLOOKUP($B:$B,'GS Teams'!$A:$I,9,FALSE)))</f>
        <v>K Foster</v>
      </c>
      <c r="N77" s="60" t="str">
        <f>IF(ISNA(VLOOKUP($B:$B,'GS Teams'!$A:$J,10,FALSE))," ",(VLOOKUP($B:$B,'GS Teams'!$A:$J,10,FALSE)))</f>
        <v>V</v>
      </c>
      <c r="O77" s="58">
        <f t="shared" si="5"/>
        <v>9.4328703703703692E-3</v>
      </c>
      <c r="P77" s="41">
        <v>2.7604166666666666E-2</v>
      </c>
    </row>
    <row r="78" spans="1:16" ht="20.100000000000001" customHeight="1" x14ac:dyDescent="0.25">
      <c r="A78" s="54">
        <v>75</v>
      </c>
      <c r="B78" s="54">
        <v>87</v>
      </c>
      <c r="C78" s="55" t="str">
        <f>IF(ISNA(VLOOKUP($B:$B,'GS Teams'!$A:$D,2,FALSE))," ",(VLOOKUP($B:$B,'GS Teams'!$A:$D,2,FALSE)))</f>
        <v>Jesmond Joggers</v>
      </c>
      <c r="D78" s="56">
        <f>IF(ISNA(VLOOKUP($B:$B,'GS Teams'!$A:$D,3,FALSE))," ",(VLOOKUP($B:$B,'GS Teams'!$A:$D,3,FALSE)))</f>
        <v>3</v>
      </c>
      <c r="E78" s="55" t="str">
        <f>IF(ISNA(VLOOKUP($B:$B,'GS Teams'!$A:$D,4,FALSE))," ",(VLOOKUP($B:$B,'GS Teams'!$A:$D,4,FALSE)))</f>
        <v>M</v>
      </c>
      <c r="F78" s="55" t="str">
        <f>IF(ISNA(VLOOKUP($B:$B,'GS Teams'!$A:$E,5,FALSE))," ",(VLOOKUP($B:$B,'GS Teams'!$A:$E,5,FALSE)))</f>
        <v>Simon Wells</v>
      </c>
      <c r="G78" s="56" t="str">
        <f>IF(ISNA(VLOOKUP($B:$B,'GS Teams'!$A:$F,6,FALSE))," ",(VLOOKUP($B:$B,'GS Teams'!$A:$F,6,FALSE)))</f>
        <v>V</v>
      </c>
      <c r="H78" s="41">
        <v>9.0046296296296298E-3</v>
      </c>
      <c r="I78" s="57" t="str">
        <f>IF(ISNA(VLOOKUP($B:$B,'GS Teams'!$A:$G,7,FALSE))," ",(VLOOKUP($B:$B,'GS Teams'!$A:$G,7,FALSE)))</f>
        <v>Alex Ramshaw</v>
      </c>
      <c r="J78" s="54">
        <f>IF(ISNA(VLOOKUP($B:$B,'GS Teams'!$A:$H,8,FALSE))," ",(VLOOKUP($B:$B,'GS Teams'!$A:$H,8,FALSE)))</f>
        <v>0</v>
      </c>
      <c r="K78" s="58">
        <f t="shared" si="4"/>
        <v>9.2476851851851852E-3</v>
      </c>
      <c r="L78" s="41">
        <v>1.8252314814814815E-2</v>
      </c>
      <c r="M78" s="59" t="str">
        <f>IF(ISNA(VLOOKUP($B:$B,'GS Teams'!$A:$I,9,FALSE))," ",(VLOOKUP($B:$B,'GS Teams'!$A:$I,9,FALSE)))</f>
        <v>Neil Clayton</v>
      </c>
      <c r="N78" s="60">
        <f>IF(ISNA(VLOOKUP($B:$B,'GS Teams'!$A:$J,10,FALSE))," ",(VLOOKUP($B:$B,'GS Teams'!$A:$J,10,FALSE)))</f>
        <v>0</v>
      </c>
      <c r="O78" s="58">
        <f t="shared" si="5"/>
        <v>9.386574074074075E-3</v>
      </c>
      <c r="P78" s="41">
        <v>2.763888888888889E-2</v>
      </c>
    </row>
    <row r="79" spans="1:16" ht="20.100000000000001" customHeight="1" x14ac:dyDescent="0.25">
      <c r="A79" s="54">
        <v>76</v>
      </c>
      <c r="B79" s="54">
        <v>104</v>
      </c>
      <c r="C79" s="55" t="str">
        <f>IF(ISNA(VLOOKUP($B:$B,'GS Teams'!$A:$D,2,FALSE))," ",(VLOOKUP($B:$B,'GS Teams'!$A:$D,2,FALSE)))</f>
        <v>North Shields Poly</v>
      </c>
      <c r="D79" s="56">
        <f>IF(ISNA(VLOOKUP($B:$B,'GS Teams'!$A:$D,3,FALSE))," ",(VLOOKUP($B:$B,'GS Teams'!$A:$D,3,FALSE)))</f>
        <v>10</v>
      </c>
      <c r="E79" s="55" t="str">
        <f>IF(ISNA(VLOOKUP($B:$B,'GS Teams'!$A:$D,4,FALSE))," ",(VLOOKUP($B:$B,'GS Teams'!$A:$D,4,FALSE)))</f>
        <v>M</v>
      </c>
      <c r="F79" s="55" t="str">
        <f>IF(ISNA(VLOOKUP($B:$B,'GS Teams'!$A:$E,5,FALSE))," ",(VLOOKUP($B:$B,'GS Teams'!$A:$E,5,FALSE)))</f>
        <v>John Sutcliffe</v>
      </c>
      <c r="G79" s="56" t="str">
        <f>IF(ISNA(VLOOKUP($B:$B,'GS Teams'!$A:$F,6,FALSE))," ",(VLOOKUP($B:$B,'GS Teams'!$A:$F,6,FALSE)))</f>
        <v>V</v>
      </c>
      <c r="H79" s="41">
        <v>8.7499999999999991E-3</v>
      </c>
      <c r="I79" s="57" t="str">
        <f>IF(ISNA(VLOOKUP($B:$B,'GS Teams'!$A:$G,7,FALSE))," ",(VLOOKUP($B:$B,'GS Teams'!$A:$G,7,FALSE)))</f>
        <v>Barry Young</v>
      </c>
      <c r="J79" s="54" t="str">
        <f>IF(ISNA(VLOOKUP($B:$B,'GS Teams'!$A:$H,8,FALSE))," ",(VLOOKUP($B:$B,'GS Teams'!$A:$H,8,FALSE)))</f>
        <v>V</v>
      </c>
      <c r="K79" s="58">
        <f t="shared" si="4"/>
        <v>8.9814814814814844E-3</v>
      </c>
      <c r="L79" s="41">
        <v>1.7731481481481483E-2</v>
      </c>
      <c r="M79" s="59" t="str">
        <f>IF(ISNA(VLOOKUP($B:$B,'GS Teams'!$A:$I,9,FALSE))," ",(VLOOKUP($B:$B,'GS Teams'!$A:$I,9,FALSE)))</f>
        <v>Nick Cryer</v>
      </c>
      <c r="N79" s="60" t="str">
        <f>IF(ISNA(VLOOKUP($B:$B,'GS Teams'!$A:$J,10,FALSE))," ",(VLOOKUP($B:$B,'GS Teams'!$A:$J,10,FALSE)))</f>
        <v>V</v>
      </c>
      <c r="O79" s="58">
        <f t="shared" si="5"/>
        <v>9.9652777777777743E-3</v>
      </c>
      <c r="P79" s="41">
        <v>2.7696759259259258E-2</v>
      </c>
    </row>
    <row r="80" spans="1:16" ht="20.100000000000001" customHeight="1" x14ac:dyDescent="0.25">
      <c r="A80" s="54">
        <v>77</v>
      </c>
      <c r="B80" s="54">
        <v>52</v>
      </c>
      <c r="C80" s="55" t="str">
        <f>IF(ISNA(VLOOKUP($B:$B,'GS Teams'!$A:$D,2,FALSE))," ",(VLOOKUP($B:$B,'GS Teams'!$A:$D,2,FALSE)))</f>
        <v xml:space="preserve">Gateshead Harriers </v>
      </c>
      <c r="D80" s="56">
        <f>IF(ISNA(VLOOKUP($B:$B,'GS Teams'!$A:$D,3,FALSE))," ",(VLOOKUP($B:$B,'GS Teams'!$A:$D,3,FALSE)))</f>
        <v>2</v>
      </c>
      <c r="E80" s="55" t="str">
        <f>IF(ISNA(VLOOKUP($B:$B,'GS Teams'!$A:$D,4,FALSE))," ",(VLOOKUP($B:$B,'GS Teams'!$A:$D,4,FALSE)))</f>
        <v>F</v>
      </c>
      <c r="F80" s="55" t="str">
        <f>IF(ISNA(VLOOKUP($B:$B,'GS Teams'!$A:$E,5,FALSE))," ",(VLOOKUP($B:$B,'GS Teams'!$A:$E,5,FALSE)))</f>
        <v>Janes Giles</v>
      </c>
      <c r="G80" s="56" t="str">
        <f>IF(ISNA(VLOOKUP($B:$B,'GS Teams'!$A:$F,6,FALSE))," ",(VLOOKUP($B:$B,'GS Teams'!$A:$F,6,FALSE)))</f>
        <v>V</v>
      </c>
      <c r="H80" s="41">
        <v>9.1087962962962971E-3</v>
      </c>
      <c r="I80" s="57" t="str">
        <f>IF(ISNA(VLOOKUP($B:$B,'GS Teams'!$A:$G,7,FALSE))," ",(VLOOKUP($B:$B,'GS Teams'!$A:$G,7,FALSE)))</f>
        <v>Maggie Lorraine</v>
      </c>
      <c r="J80" s="54" t="str">
        <f>IF(ISNA(VLOOKUP($B:$B,'GS Teams'!$A:$H,8,FALSE))," ",(VLOOKUP($B:$B,'GS Teams'!$A:$H,8,FALSE)))</f>
        <v>V</v>
      </c>
      <c r="K80" s="58">
        <f t="shared" si="4"/>
        <v>9.6296296296296286E-3</v>
      </c>
      <c r="L80" s="41">
        <v>1.8738425925925926E-2</v>
      </c>
      <c r="M80" s="59" t="str">
        <f>IF(ISNA(VLOOKUP($B:$B,'GS Teams'!$A:$I,9,FALSE))," ",(VLOOKUP($B:$B,'GS Teams'!$A:$I,9,FALSE)))</f>
        <v>Gillian Manford</v>
      </c>
      <c r="N80" s="60" t="str">
        <f>IF(ISNA(VLOOKUP($B:$B,'GS Teams'!$A:$J,10,FALSE))," ",(VLOOKUP($B:$B,'GS Teams'!$A:$J,10,FALSE)))</f>
        <v>V</v>
      </c>
      <c r="O80" s="58">
        <f t="shared" si="5"/>
        <v>8.9930555555555527E-3</v>
      </c>
      <c r="P80" s="41">
        <v>2.7731481481481478E-2</v>
      </c>
    </row>
    <row r="81" spans="1:16" ht="20.100000000000001" customHeight="1" x14ac:dyDescent="0.25">
      <c r="A81" s="54">
        <v>78</v>
      </c>
      <c r="B81" s="54">
        <v>45</v>
      </c>
      <c r="C81" s="55" t="str">
        <f>IF(ISNA(VLOOKUP($B:$B,'GS Teams'!$A:$D,2,FALSE))," ",(VLOOKUP($B:$B,'GS Teams'!$A:$D,2,FALSE)))</f>
        <v>Elswick Harriers</v>
      </c>
      <c r="D81" s="56">
        <f>IF(ISNA(VLOOKUP($B:$B,'GS Teams'!$A:$D,3,FALSE))," ",(VLOOKUP($B:$B,'GS Teams'!$A:$D,3,FALSE)))</f>
        <v>5</v>
      </c>
      <c r="E81" s="55" t="str">
        <f>IF(ISNA(VLOOKUP($B:$B,'GS Teams'!$A:$D,4,FALSE))," ",(VLOOKUP($B:$B,'GS Teams'!$A:$D,4,FALSE)))</f>
        <v>M</v>
      </c>
      <c r="F81" s="55" t="str">
        <f>IF(ISNA(VLOOKUP($B:$B,'GS Teams'!$A:$E,5,FALSE))," ",(VLOOKUP($B:$B,'GS Teams'!$A:$E,5,FALSE)))</f>
        <v>Daniel Nettle</v>
      </c>
      <c r="G81" s="56" t="str">
        <f>IF(ISNA(VLOOKUP($B:$B,'GS Teams'!$A:$F,6,FALSE))," ",(VLOOKUP($B:$B,'GS Teams'!$A:$F,6,FALSE)))</f>
        <v>V</v>
      </c>
      <c r="H81" s="41">
        <v>9.0509259259259258E-3</v>
      </c>
      <c r="I81" s="57" t="str">
        <f>IF(ISNA(VLOOKUP($B:$B,'GS Teams'!$A:$G,7,FALSE))," ",(VLOOKUP($B:$B,'GS Teams'!$A:$G,7,FALSE)))</f>
        <v>Peter Sloan</v>
      </c>
      <c r="J81" s="54" t="str">
        <f>IF(ISNA(VLOOKUP($B:$B,'GS Teams'!$A:$H,8,FALSE))," ",(VLOOKUP($B:$B,'GS Teams'!$A:$H,8,FALSE)))</f>
        <v>V</v>
      </c>
      <c r="K81" s="58">
        <f t="shared" si="4"/>
        <v>9.2824074074074076E-3</v>
      </c>
      <c r="L81" s="41">
        <v>1.8333333333333333E-2</v>
      </c>
      <c r="M81" s="59" t="str">
        <f>IF(ISNA(VLOOKUP($B:$B,'GS Teams'!$A:$I,9,FALSE))," ",(VLOOKUP($B:$B,'GS Teams'!$A:$I,9,FALSE)))</f>
        <v>Rob Cambery</v>
      </c>
      <c r="N81" s="60" t="str">
        <f>IF(ISNA(VLOOKUP($B:$B,'GS Teams'!$A:$J,10,FALSE))," ",(VLOOKUP($B:$B,'GS Teams'!$A:$J,10,FALSE)))</f>
        <v>V</v>
      </c>
      <c r="O81" s="58">
        <f t="shared" si="5"/>
        <v>9.4328703703703727E-3</v>
      </c>
      <c r="P81" s="41">
        <v>2.7766203703703706E-2</v>
      </c>
    </row>
    <row r="82" spans="1:16" ht="20.100000000000001" customHeight="1" x14ac:dyDescent="0.25">
      <c r="A82" s="54">
        <v>79</v>
      </c>
      <c r="B82" s="54">
        <v>132</v>
      </c>
      <c r="C82" s="55" t="str">
        <f>IF(ISNA(VLOOKUP($B:$B,'GS Teams'!$A:$D,2,FALSE))," ",(VLOOKUP($B:$B,'GS Teams'!$A:$D,2,FALSE)))</f>
        <v>Tyne Bridge Harriers</v>
      </c>
      <c r="D82" s="56">
        <f>IF(ISNA(VLOOKUP($B:$B,'GS Teams'!$A:$D,3,FALSE))," ",(VLOOKUP($B:$B,'GS Teams'!$A:$D,3,FALSE)))</f>
        <v>12</v>
      </c>
      <c r="E82" s="55" t="str">
        <f>IF(ISNA(VLOOKUP($B:$B,'GS Teams'!$A:$D,4,FALSE))," ",(VLOOKUP($B:$B,'GS Teams'!$A:$D,4,FALSE)))</f>
        <v>F</v>
      </c>
      <c r="F82" s="55" t="str">
        <f>IF(ISNA(VLOOKUP($B:$B,'GS Teams'!$A:$E,5,FALSE))," ",(VLOOKUP($B:$B,'GS Teams'!$A:$E,5,FALSE)))</f>
        <v>Helen Joyner</v>
      </c>
      <c r="G82" s="56">
        <f>IF(ISNA(VLOOKUP($B:$B,'GS Teams'!$A:$F,6,FALSE))," ",(VLOOKUP($B:$B,'GS Teams'!$A:$F,6,FALSE)))</f>
        <v>0</v>
      </c>
      <c r="H82" s="41">
        <v>9.2129629629629627E-3</v>
      </c>
      <c r="I82" s="57" t="str">
        <f>IF(ISNA(VLOOKUP($B:$B,'GS Teams'!$A:$G,7,FALSE))," ",(VLOOKUP($B:$B,'GS Teams'!$A:$G,7,FALSE)))</f>
        <v>Dawn Cranston</v>
      </c>
      <c r="J82" s="54" t="str">
        <f>IF(ISNA(VLOOKUP($B:$B,'GS Teams'!$A:$H,8,FALSE))," ",(VLOOKUP($B:$B,'GS Teams'!$A:$H,8,FALSE)))</f>
        <v>V</v>
      </c>
      <c r="K82" s="58">
        <f t="shared" si="4"/>
        <v>9.2824074074074076E-3</v>
      </c>
      <c r="L82" s="41">
        <v>1.849537037037037E-2</v>
      </c>
      <c r="M82" s="59" t="str">
        <f>IF(ISNA(VLOOKUP($B:$B,'GS Teams'!$A:$I,9,FALSE))," ",(VLOOKUP($B:$B,'GS Teams'!$A:$I,9,FALSE)))</f>
        <v>Lyndsey Thompson</v>
      </c>
      <c r="N82" s="60">
        <f>IF(ISNA(VLOOKUP($B:$B,'GS Teams'!$A:$J,10,FALSE))," ",(VLOOKUP($B:$B,'GS Teams'!$A:$J,10,FALSE)))</f>
        <v>0</v>
      </c>
      <c r="O82" s="58">
        <f t="shared" si="5"/>
        <v>9.305555555555553E-3</v>
      </c>
      <c r="P82" s="41">
        <v>2.7800925925925923E-2</v>
      </c>
    </row>
    <row r="83" spans="1:16" ht="20.100000000000001" customHeight="1" x14ac:dyDescent="0.25">
      <c r="A83" s="54">
        <v>80</v>
      </c>
      <c r="B83" s="54">
        <v>76</v>
      </c>
      <c r="C83" s="55" t="str">
        <f>IF(ISNA(VLOOKUP($B:$B,'GS Teams'!$A:$D,2,FALSE))," ",(VLOOKUP($B:$B,'GS Teams'!$A:$D,2,FALSE)))</f>
        <v>Heaton Harriers</v>
      </c>
      <c r="D83" s="56">
        <f>IF(ISNA(VLOOKUP($B:$B,'GS Teams'!$A:$D,3,FALSE))," ",(VLOOKUP($B:$B,'GS Teams'!$A:$D,3,FALSE)))</f>
        <v>12</v>
      </c>
      <c r="E83" s="55" t="str">
        <f>IF(ISNA(VLOOKUP($B:$B,'GS Teams'!$A:$D,4,FALSE))," ",(VLOOKUP($B:$B,'GS Teams'!$A:$D,4,FALSE)))</f>
        <v>F</v>
      </c>
      <c r="F83" s="55" t="str">
        <f>IF(ISNA(VLOOKUP($B:$B,'GS Teams'!$A:$E,5,FALSE))," ",(VLOOKUP($B:$B,'GS Teams'!$A:$E,5,FALSE)))</f>
        <v>Helena Walsater</v>
      </c>
      <c r="G83" s="56" t="str">
        <f>IF(ISNA(VLOOKUP($B:$B,'GS Teams'!$A:$F,6,FALSE))," ",(VLOOKUP($B:$B,'GS Teams'!$A:$F,6,FALSE)))</f>
        <v>V</v>
      </c>
      <c r="H83" s="41">
        <v>9.525462962962963E-3</v>
      </c>
      <c r="I83" s="57" t="str">
        <f>IF(ISNA(VLOOKUP($B:$B,'GS Teams'!$A:$G,7,FALSE))," ",(VLOOKUP($B:$B,'GS Teams'!$A:$G,7,FALSE)))</f>
        <v>Jessie Hetherington</v>
      </c>
      <c r="J83" s="54">
        <f>IF(ISNA(VLOOKUP($B:$B,'GS Teams'!$A:$H,8,FALSE))," ",(VLOOKUP($B:$B,'GS Teams'!$A:$H,8,FALSE)))</f>
        <v>0</v>
      </c>
      <c r="K83" s="58">
        <f t="shared" si="4"/>
        <v>9.2476851851851869E-3</v>
      </c>
      <c r="L83" s="41">
        <v>1.877314814814815E-2</v>
      </c>
      <c r="M83" s="59" t="str">
        <f>IF(ISNA(VLOOKUP($B:$B,'GS Teams'!$A:$I,9,FALSE))," ",(VLOOKUP($B:$B,'GS Teams'!$A:$I,9,FALSE)))</f>
        <v>Beth Lawry</v>
      </c>
      <c r="N83" s="60">
        <f>IF(ISNA(VLOOKUP($B:$B,'GS Teams'!$A:$J,10,FALSE))," ",(VLOOKUP($B:$B,'GS Teams'!$A:$J,10,FALSE)))</f>
        <v>0</v>
      </c>
      <c r="O83" s="58">
        <f t="shared" si="5"/>
        <v>9.0856481481481483E-3</v>
      </c>
      <c r="P83" s="41">
        <v>2.7858796296296298E-2</v>
      </c>
    </row>
    <row r="84" spans="1:16" ht="20.100000000000001" customHeight="1" x14ac:dyDescent="0.25">
      <c r="A84" s="54">
        <v>81</v>
      </c>
      <c r="B84" s="54">
        <v>25</v>
      </c>
      <c r="C84" s="55" t="str">
        <f>IF(ISNA(VLOOKUP($B:$B,'GS Teams'!$A:$D,2,FALSE))," ",(VLOOKUP($B:$B,'GS Teams'!$A:$D,2,FALSE)))</f>
        <v>Blyth RC</v>
      </c>
      <c r="D84" s="56">
        <f>IF(ISNA(VLOOKUP($B:$B,'GS Teams'!$A:$D,3,FALSE))," ",(VLOOKUP($B:$B,'GS Teams'!$A:$D,3,FALSE)))</f>
        <v>8</v>
      </c>
      <c r="E84" s="55" t="str">
        <f>IF(ISNA(VLOOKUP($B:$B,'GS Teams'!$A:$D,4,FALSE))," ",(VLOOKUP($B:$B,'GS Teams'!$A:$D,4,FALSE)))</f>
        <v>F</v>
      </c>
      <c r="F84" s="55" t="str">
        <f>IF(ISNA(VLOOKUP($B:$B,'GS Teams'!$A:$E,5,FALSE))," ",(VLOOKUP($B:$B,'GS Teams'!$A:$E,5,FALSE)))</f>
        <v>Claire Calverley</v>
      </c>
      <c r="G84" s="56" t="str">
        <f>IF(ISNA(VLOOKUP($B:$B,'GS Teams'!$A:$F,6,FALSE))," ",(VLOOKUP($B:$B,'GS Teams'!$A:$F,6,FALSE)))</f>
        <v>V</v>
      </c>
      <c r="H84" s="41">
        <v>9.2361111111111116E-3</v>
      </c>
      <c r="I84" s="57" t="str">
        <f>IF(ISNA(VLOOKUP($B:$B,'GS Teams'!$A:$G,7,FALSE))," ",(VLOOKUP($B:$B,'GS Teams'!$A:$G,7,FALSE)))</f>
        <v>Leanne Herron</v>
      </c>
      <c r="J84" s="54" t="str">
        <f>IF(ISNA(VLOOKUP($B:$B,'GS Teams'!$A:$H,8,FALSE))," ",(VLOOKUP($B:$B,'GS Teams'!$A:$H,8,FALSE)))</f>
        <v>V</v>
      </c>
      <c r="K84" s="58">
        <f t="shared" si="4"/>
        <v>8.9004629629629607E-3</v>
      </c>
      <c r="L84" s="41">
        <v>1.8136574074074072E-2</v>
      </c>
      <c r="M84" s="59" t="str">
        <f>IF(ISNA(VLOOKUP($B:$B,'GS Teams'!$A:$I,9,FALSE))," ",(VLOOKUP($B:$B,'GS Teams'!$A:$I,9,FALSE)))</f>
        <v>Gwen Forster</v>
      </c>
      <c r="N84" s="60" t="str">
        <f>IF(ISNA(VLOOKUP($B:$B,'GS Teams'!$A:$J,10,FALSE))," ",(VLOOKUP($B:$B,'GS Teams'!$A:$J,10,FALSE)))</f>
        <v>V</v>
      </c>
      <c r="O84" s="58">
        <f t="shared" si="5"/>
        <v>9.7569444444444431E-3</v>
      </c>
      <c r="P84" s="41">
        <v>2.7893518518518515E-2</v>
      </c>
    </row>
    <row r="85" spans="1:16" ht="20.100000000000001" customHeight="1" x14ac:dyDescent="0.25">
      <c r="A85" s="54">
        <v>82</v>
      </c>
      <c r="B85" s="54">
        <v>48</v>
      </c>
      <c r="C85" s="55" t="str">
        <f>IF(ISNA(VLOOKUP($B:$B,'GS Teams'!$A:$D,2,FALSE))," ",(VLOOKUP($B:$B,'GS Teams'!$A:$D,2,FALSE)))</f>
        <v>Elswick Harriers</v>
      </c>
      <c r="D85" s="56">
        <f>IF(ISNA(VLOOKUP($B:$B,'GS Teams'!$A:$D,3,FALSE))," ",(VLOOKUP($B:$B,'GS Teams'!$A:$D,3,FALSE)))</f>
        <v>8</v>
      </c>
      <c r="E85" s="55" t="str">
        <f>IF(ISNA(VLOOKUP($B:$B,'GS Teams'!$A:$D,4,FALSE))," ",(VLOOKUP($B:$B,'GS Teams'!$A:$D,4,FALSE)))</f>
        <v>F</v>
      </c>
      <c r="F85" s="55" t="str">
        <f>IF(ISNA(VLOOKUP($B:$B,'GS Teams'!$A:$E,5,FALSE))," ",(VLOOKUP($B:$B,'GS Teams'!$A:$E,5,FALSE)))</f>
        <v>Lindsay Grant</v>
      </c>
      <c r="G85" s="56" t="str">
        <f>IF(ISNA(VLOOKUP($B:$B,'GS Teams'!$A:$F,6,FALSE))," ",(VLOOKUP($B:$B,'GS Teams'!$A:$F,6,FALSE)))</f>
        <v>V</v>
      </c>
      <c r="H85" s="41">
        <v>9.3634259259259261E-3</v>
      </c>
      <c r="I85" s="57" t="str">
        <f>IF(ISNA(VLOOKUP($B:$B,'GS Teams'!$A:$G,7,FALSE))," ",(VLOOKUP($B:$B,'GS Teams'!$A:$G,7,FALSE)))</f>
        <v>Joanne Rae</v>
      </c>
      <c r="J85" s="54">
        <f>IF(ISNA(VLOOKUP($B:$B,'GS Teams'!$A:$H,8,FALSE))," ",(VLOOKUP($B:$B,'GS Teams'!$A:$H,8,FALSE)))</f>
        <v>0</v>
      </c>
      <c r="K85" s="58">
        <f t="shared" si="4"/>
        <v>9.1666666666666684E-3</v>
      </c>
      <c r="L85" s="41">
        <v>1.8530092592592595E-2</v>
      </c>
      <c r="M85" s="59" t="str">
        <f>IF(ISNA(VLOOKUP($B:$B,'GS Teams'!$A:$I,9,FALSE))," ",(VLOOKUP($B:$B,'GS Teams'!$A:$I,9,FALSE)))</f>
        <v>Jennifer Scarlett</v>
      </c>
      <c r="N85" s="60">
        <f>IF(ISNA(VLOOKUP($B:$B,'GS Teams'!$A:$J,10,FALSE))," ",(VLOOKUP($B:$B,'GS Teams'!$A:$J,10,FALSE)))</f>
        <v>0</v>
      </c>
      <c r="O85" s="58">
        <f t="shared" si="5"/>
        <v>9.386574074074075E-3</v>
      </c>
      <c r="P85" s="41">
        <v>2.7916666666666669E-2</v>
      </c>
    </row>
    <row r="86" spans="1:16" ht="20.100000000000001" customHeight="1" x14ac:dyDescent="0.25">
      <c r="A86" s="54">
        <v>83</v>
      </c>
      <c r="B86" s="54">
        <v>106</v>
      </c>
      <c r="C86" s="55" t="str">
        <f>IF(ISNA(VLOOKUP($B:$B,'GS Teams'!$A:$D,2,FALSE))," ",(VLOOKUP($B:$B,'GS Teams'!$A:$D,2,FALSE)))</f>
        <v>North Shields Poly</v>
      </c>
      <c r="D86" s="56">
        <f>IF(ISNA(VLOOKUP($B:$B,'GS Teams'!$A:$D,3,FALSE))," ",(VLOOKUP($B:$B,'GS Teams'!$A:$D,3,FALSE)))</f>
        <v>12</v>
      </c>
      <c r="E86" s="55" t="str">
        <f>IF(ISNA(VLOOKUP($B:$B,'GS Teams'!$A:$D,4,FALSE))," ",(VLOOKUP($B:$B,'GS Teams'!$A:$D,4,FALSE)))</f>
        <v>M</v>
      </c>
      <c r="F86" s="55" t="str">
        <f>IF(ISNA(VLOOKUP($B:$B,'GS Teams'!$A:$E,5,FALSE))," ",(VLOOKUP($B:$B,'GS Teams'!$A:$E,5,FALSE)))</f>
        <v>David Johnson</v>
      </c>
      <c r="G86" s="56" t="str">
        <f>IF(ISNA(VLOOKUP($B:$B,'GS Teams'!$A:$F,6,FALSE))," ",(VLOOKUP($B:$B,'GS Teams'!$A:$F,6,FALSE)))</f>
        <v>V</v>
      </c>
      <c r="H86" s="41">
        <v>9.4560185185185181E-3</v>
      </c>
      <c r="I86" s="57" t="str">
        <f>IF(ISNA(VLOOKUP($B:$B,'GS Teams'!$A:$G,7,FALSE))," ",(VLOOKUP($B:$B,'GS Teams'!$A:$G,7,FALSE)))</f>
        <v>Stuart Lynn</v>
      </c>
      <c r="J86" s="54" t="str">
        <f>IF(ISNA(VLOOKUP($B:$B,'GS Teams'!$A:$H,8,FALSE))," ",(VLOOKUP($B:$B,'GS Teams'!$A:$H,8,FALSE)))</f>
        <v>V</v>
      </c>
      <c r="K86" s="58">
        <f t="shared" si="4"/>
        <v>9.7337962962962977E-3</v>
      </c>
      <c r="L86" s="41">
        <v>1.9189814814814816E-2</v>
      </c>
      <c r="M86" s="59" t="str">
        <f>IF(ISNA(VLOOKUP($B:$B,'GS Teams'!$A:$I,9,FALSE))," ",(VLOOKUP($B:$B,'GS Teams'!$A:$I,9,FALSE)))</f>
        <v>Bruce Robertson</v>
      </c>
      <c r="N86" s="60" t="str">
        <f>IF(ISNA(VLOOKUP($B:$B,'GS Teams'!$A:$J,10,FALSE))," ",(VLOOKUP($B:$B,'GS Teams'!$A:$J,10,FALSE)))</f>
        <v>V</v>
      </c>
      <c r="O86" s="58">
        <f t="shared" si="5"/>
        <v>8.8773148148148101E-3</v>
      </c>
      <c r="P86" s="41">
        <v>2.8067129629629626E-2</v>
      </c>
    </row>
    <row r="87" spans="1:16" ht="20.100000000000001" customHeight="1" x14ac:dyDescent="0.25">
      <c r="A87" s="54">
        <v>84</v>
      </c>
      <c r="B87" s="54">
        <v>9</v>
      </c>
      <c r="C87" s="55" t="str">
        <f>IF(ISNA(VLOOKUP($B:$B,'GS Teams'!$A:$D,2,FALSE))," ",(VLOOKUP($B:$B,'GS Teams'!$A:$D,2,FALSE)))</f>
        <v>Ashington Hirst</v>
      </c>
      <c r="D87" s="56">
        <f>IF(ISNA(VLOOKUP($B:$B,'GS Teams'!$A:$D,3,FALSE))," ",(VLOOKUP($B:$B,'GS Teams'!$A:$D,3,FALSE)))</f>
        <v>5</v>
      </c>
      <c r="E87" s="55" t="str">
        <f>IF(ISNA(VLOOKUP($B:$B,'GS Teams'!$A:$D,4,FALSE))," ",(VLOOKUP($B:$B,'GS Teams'!$A:$D,4,FALSE)))</f>
        <v>M</v>
      </c>
      <c r="F87" s="55" t="str">
        <f>IF(ISNA(VLOOKUP($B:$B,'GS Teams'!$A:$E,5,FALSE))," ",(VLOOKUP($B:$B,'GS Teams'!$A:$E,5,FALSE)))</f>
        <v>Ronnie Laws</v>
      </c>
      <c r="G87" s="56" t="str">
        <f>IF(ISNA(VLOOKUP($B:$B,'GS Teams'!$A:$F,6,FALSE))," ",(VLOOKUP($B:$B,'GS Teams'!$A:$F,6,FALSE)))</f>
        <v>V</v>
      </c>
      <c r="H87" s="41">
        <v>9.2939814814814812E-3</v>
      </c>
      <c r="I87" s="57" t="str">
        <f>IF(ISNA(VLOOKUP($B:$B,'GS Teams'!$A:$G,7,FALSE))," ",(VLOOKUP($B:$B,'GS Teams'!$A:$G,7,FALSE)))</f>
        <v>Andrew Thorn</v>
      </c>
      <c r="J87" s="54" t="str">
        <f>IF(ISNA(VLOOKUP($B:$B,'GS Teams'!$A:$H,8,FALSE))," ",(VLOOKUP($B:$B,'GS Teams'!$A:$H,8,FALSE)))</f>
        <v>V</v>
      </c>
      <c r="K87" s="58">
        <f t="shared" si="4"/>
        <v>9.7569444444444448E-3</v>
      </c>
      <c r="L87" s="41">
        <v>1.9050925925925926E-2</v>
      </c>
      <c r="M87" s="59" t="str">
        <f>IF(ISNA(VLOOKUP($B:$B,'GS Teams'!$A:$I,9,FALSE))," ",(VLOOKUP($B:$B,'GS Teams'!$A:$I,9,FALSE)))</f>
        <v>Billy Dobson</v>
      </c>
      <c r="N87" s="60" t="str">
        <f>IF(ISNA(VLOOKUP($B:$B,'GS Teams'!$A:$J,10,FALSE))," ",(VLOOKUP($B:$B,'GS Teams'!$A:$J,10,FALSE)))</f>
        <v>V</v>
      </c>
      <c r="O87" s="58">
        <f t="shared" si="5"/>
        <v>9.0856481481481483E-3</v>
      </c>
      <c r="P87" s="41">
        <v>2.8136574074074074E-2</v>
      </c>
    </row>
    <row r="88" spans="1:16" ht="20.100000000000001" customHeight="1" x14ac:dyDescent="0.25">
      <c r="A88" s="54">
        <v>85</v>
      </c>
      <c r="B88" s="54">
        <v>147</v>
      </c>
      <c r="C88" s="55" t="str">
        <f>IF(ISNA(VLOOKUP($B:$B,'GS Teams'!$A:$D,2,FALSE))," ",(VLOOKUP($B:$B,'GS Teams'!$A:$D,2,FALSE)))</f>
        <v>Tyne Bridge Harriers</v>
      </c>
      <c r="D88" s="56">
        <f>IF(ISNA(VLOOKUP($B:$B,'GS Teams'!$A:$D,3,FALSE))," ",(VLOOKUP($B:$B,'GS Teams'!$A:$D,3,FALSE)))</f>
        <v>7</v>
      </c>
      <c r="E88" s="55" t="str">
        <f>IF(ISNA(VLOOKUP($B:$B,'GS Teams'!$A:$D,4,FALSE))," ",(VLOOKUP($B:$B,'GS Teams'!$A:$D,4,FALSE)))</f>
        <v>M</v>
      </c>
      <c r="F88" s="55" t="str">
        <f>IF(ISNA(VLOOKUP($B:$B,'GS Teams'!$A:$E,5,FALSE))," ",(VLOOKUP($B:$B,'GS Teams'!$A:$E,5,FALSE)))</f>
        <v>Craig MacDougall</v>
      </c>
      <c r="G88" s="56">
        <f>IF(ISNA(VLOOKUP($B:$B,'GS Teams'!$A:$F,6,FALSE))," ",(VLOOKUP($B:$B,'GS Teams'!$A:$F,6,FALSE)))</f>
        <v>0</v>
      </c>
      <c r="H88" s="41">
        <v>9.9768518518518531E-3</v>
      </c>
      <c r="I88" s="57" t="str">
        <f>IF(ISNA(VLOOKUP($B:$B,'GS Teams'!$A:$G,7,FALSE))," ",(VLOOKUP($B:$B,'GS Teams'!$A:$G,7,FALSE)))</f>
        <v>Chris Sumsion</v>
      </c>
      <c r="J88" s="54" t="str">
        <f>IF(ISNA(VLOOKUP($B:$B,'GS Teams'!$A:$H,8,FALSE))," ",(VLOOKUP($B:$B,'GS Teams'!$A:$H,8,FALSE)))</f>
        <v>V</v>
      </c>
      <c r="K88" s="58">
        <f t="shared" si="4"/>
        <v>9.3749999999999997E-3</v>
      </c>
      <c r="L88" s="41">
        <v>1.9351851851851853E-2</v>
      </c>
      <c r="M88" s="59" t="str">
        <f>IF(ISNA(VLOOKUP($B:$B,'GS Teams'!$A:$I,9,FALSE))," ",(VLOOKUP($B:$B,'GS Teams'!$A:$I,9,FALSE)))</f>
        <v>Edwin Wong</v>
      </c>
      <c r="N88" s="60">
        <f>IF(ISNA(VLOOKUP($B:$B,'GS Teams'!$A:$J,10,FALSE))," ",(VLOOKUP($B:$B,'GS Teams'!$A:$J,10,FALSE)))</f>
        <v>0</v>
      </c>
      <c r="O88" s="58">
        <f t="shared" si="5"/>
        <v>8.8310185185185193E-3</v>
      </c>
      <c r="P88" s="41">
        <v>2.8182870370370372E-2</v>
      </c>
    </row>
    <row r="89" spans="1:16" ht="20.100000000000001" customHeight="1" x14ac:dyDescent="0.25">
      <c r="A89" s="54">
        <v>86</v>
      </c>
      <c r="B89" s="54">
        <v>156</v>
      </c>
      <c r="C89" s="55" t="str">
        <f>IF(ISNA(VLOOKUP($B:$B,'GS Teams'!$A:$D,2,FALSE))," ",(VLOOKUP($B:$B,'GS Teams'!$A:$D,2,FALSE)))</f>
        <v>Wallsend Harriers</v>
      </c>
      <c r="D89" s="56">
        <f>IF(ISNA(VLOOKUP($B:$B,'GS Teams'!$A:$D,3,FALSE))," ",(VLOOKUP($B:$B,'GS Teams'!$A:$D,3,FALSE)))</f>
        <v>7</v>
      </c>
      <c r="E89" s="55" t="str">
        <f>IF(ISNA(VLOOKUP($B:$B,'GS Teams'!$A:$D,4,FALSE))," ",(VLOOKUP($B:$B,'GS Teams'!$A:$D,4,FALSE)))</f>
        <v>F</v>
      </c>
      <c r="F89" s="55" t="str">
        <f>IF(ISNA(VLOOKUP($B:$B,'GS Teams'!$A:$E,5,FALSE))," ",(VLOOKUP($B:$B,'GS Teams'!$A:$E,5,FALSE)))</f>
        <v>E Taylor</v>
      </c>
      <c r="G89" s="56" t="str">
        <f>IF(ISNA(VLOOKUP($B:$B,'GS Teams'!$A:$F,6,FALSE))," ",(VLOOKUP($B:$B,'GS Teams'!$A:$F,6,FALSE)))</f>
        <v>V</v>
      </c>
      <c r="H89" s="41">
        <v>9.2476851851851852E-3</v>
      </c>
      <c r="I89" s="57" t="str">
        <f>IF(ISNA(VLOOKUP($B:$B,'GS Teams'!$A:$G,7,FALSE))," ",(VLOOKUP($B:$B,'GS Teams'!$A:$G,7,FALSE)))</f>
        <v>J Williams</v>
      </c>
      <c r="J89" s="54" t="str">
        <f>IF(ISNA(VLOOKUP($B:$B,'GS Teams'!$A:$H,8,FALSE))," ",(VLOOKUP($B:$B,'GS Teams'!$A:$H,8,FALSE)))</f>
        <v>V</v>
      </c>
      <c r="K89" s="58">
        <f t="shared" si="4"/>
        <v>9.7800925925925937E-3</v>
      </c>
      <c r="L89" s="41">
        <v>1.9027777777777779E-2</v>
      </c>
      <c r="M89" s="59" t="str">
        <f>IF(ISNA(VLOOKUP($B:$B,'GS Teams'!$A:$I,9,FALSE))," ",(VLOOKUP($B:$B,'GS Teams'!$A:$I,9,FALSE)))</f>
        <v>D Thompson</v>
      </c>
      <c r="N89" s="60" t="str">
        <f>IF(ISNA(VLOOKUP($B:$B,'GS Teams'!$A:$J,10,FALSE))," ",(VLOOKUP($B:$B,'GS Teams'!$A:$J,10,FALSE)))</f>
        <v>V</v>
      </c>
      <c r="O89" s="58">
        <f t="shared" si="5"/>
        <v>9.1666666666666632E-3</v>
      </c>
      <c r="P89" s="41">
        <v>2.8194444444444442E-2</v>
      </c>
    </row>
    <row r="90" spans="1:16" ht="20.100000000000001" customHeight="1" x14ac:dyDescent="0.25">
      <c r="A90" s="54">
        <v>87</v>
      </c>
      <c r="B90" s="54">
        <v>113</v>
      </c>
      <c r="C90" s="61" t="str">
        <f>IF(ISNA(VLOOKUP($B:$B,'GS Teams'!$A:$D,2,FALSE))," ",(VLOOKUP($B:$B,'GS Teams'!$A:$D,2,FALSE)))</f>
        <v>North Shields Poly</v>
      </c>
      <c r="D90" s="56">
        <f>IF(ISNA(VLOOKUP($B:$B,'GS Teams'!$A:$D,3,FALSE))," ",(VLOOKUP($B:$B,'GS Teams'!$A:$D,3,FALSE)))</f>
        <v>19</v>
      </c>
      <c r="E90" s="55" t="str">
        <f>IF(ISNA(VLOOKUP($B:$B,'GS Teams'!$A:$D,4,FALSE))," ",(VLOOKUP($B:$B,'GS Teams'!$A:$D,4,FALSE)))</f>
        <v>F</v>
      </c>
      <c r="F90" s="55" t="str">
        <f>IF(ISNA(VLOOKUP($B:$B,'GS Teams'!$A:$E,5,FALSE))," ",(VLOOKUP($B:$B,'GS Teams'!$A:$E,5,FALSE)))</f>
        <v>A Cummings</v>
      </c>
      <c r="G90" s="56" t="str">
        <f>IF(ISNA(VLOOKUP($B:$B,'GS Teams'!$A:$F,6,FALSE))," ",(VLOOKUP($B:$B,'GS Teams'!$A:$F,6,FALSE)))</f>
        <v>V</v>
      </c>
      <c r="H90" s="41">
        <v>9.7337962962962977E-3</v>
      </c>
      <c r="I90" s="57" t="str">
        <f>IF(ISNA(VLOOKUP($B:$B,'GS Teams'!$A:$G,7,FALSE))," ",(VLOOKUP($B:$B,'GS Teams'!$A:$G,7,FALSE)))</f>
        <v>N Thorburn</v>
      </c>
      <c r="J90" s="54" t="str">
        <f>IF(ISNA(VLOOKUP($B:$B,'GS Teams'!$A:$H,8,FALSE))," ",(VLOOKUP($B:$B,'GS Teams'!$A:$H,8,FALSE)))</f>
        <v>V</v>
      </c>
      <c r="K90" s="41">
        <f t="shared" si="4"/>
        <v>9.0277777777777752E-3</v>
      </c>
      <c r="L90" s="41">
        <v>1.8761574074074073E-2</v>
      </c>
      <c r="M90" s="59" t="str">
        <f>IF(ISNA(VLOOKUP($B:$B,'GS Teams'!$A:$I,9,FALSE))," ",(VLOOKUP($B:$B,'GS Teams'!$A:$I,9,FALSE)))</f>
        <v>C Harlow</v>
      </c>
      <c r="N90" s="60">
        <f>IF(ISNA(VLOOKUP($B:$B,'GS Teams'!$A:$J,10,FALSE))," ",(VLOOKUP($B:$B,'GS Teams'!$A:$J,10,FALSE)))</f>
        <v>0</v>
      </c>
      <c r="O90" s="58">
        <f t="shared" si="5"/>
        <v>9.4560185185185164E-3</v>
      </c>
      <c r="P90" s="41">
        <v>2.8217592592592589E-2</v>
      </c>
    </row>
    <row r="91" spans="1:16" ht="20.100000000000001" customHeight="1" x14ac:dyDescent="0.25">
      <c r="A91" s="54">
        <v>88</v>
      </c>
      <c r="B91" s="54">
        <v>4</v>
      </c>
      <c r="C91" s="61" t="str">
        <f>IF(ISNA(VLOOKUP($B:$B,'GS Teams'!$A:$D,2,FALSE))," ",(VLOOKUP($B:$B,'GS Teams'!$A:$D,2,FALSE)))</f>
        <v>Alnwick Harriers</v>
      </c>
      <c r="D91" s="56">
        <f>IF(ISNA(VLOOKUP($B:$B,'GS Teams'!$A:$D,3,FALSE))," ",(VLOOKUP($B:$B,'GS Teams'!$A:$D,3,FALSE)))</f>
        <v>4</v>
      </c>
      <c r="E91" s="55" t="str">
        <f>IF(ISNA(VLOOKUP($B:$B,'GS Teams'!$A:$D,4,FALSE))," ",(VLOOKUP($B:$B,'GS Teams'!$A:$D,4,FALSE)))</f>
        <v>F</v>
      </c>
      <c r="F91" s="55" t="str">
        <f>IF(ISNA(VLOOKUP($B:$B,'GS Teams'!$A:$E,5,FALSE))," ",(VLOOKUP($B:$B,'GS Teams'!$A:$E,5,FALSE)))</f>
        <v>Diana Weightman</v>
      </c>
      <c r="G91" s="56" t="str">
        <f>IF(ISNA(VLOOKUP($B:$B,'GS Teams'!$A:$F,6,FALSE))," ",(VLOOKUP($B:$B,'GS Teams'!$A:$F,6,FALSE)))</f>
        <v>V</v>
      </c>
      <c r="H91" s="41">
        <v>9.8726851851851857E-3</v>
      </c>
      <c r="I91" s="57" t="str">
        <f>IF(ISNA(VLOOKUP($B:$B,'GS Teams'!$A:$G,7,FALSE))," ",(VLOOKUP($B:$B,'GS Teams'!$A:$G,7,FALSE)))</f>
        <v>Pauline Aitchison</v>
      </c>
      <c r="J91" s="54" t="str">
        <f>IF(ISNA(VLOOKUP($B:$B,'GS Teams'!$A:$H,8,FALSE))," ",(VLOOKUP($B:$B,'GS Teams'!$A:$H,8,FALSE)))</f>
        <v>V</v>
      </c>
      <c r="K91" s="41">
        <f t="shared" si="4"/>
        <v>1.0335648148148149E-2</v>
      </c>
      <c r="L91" s="41">
        <v>2.0208333333333335E-2</v>
      </c>
      <c r="M91" s="59" t="str">
        <f>IF(ISNA(VLOOKUP($B:$B,'GS Teams'!$A:$I,9,FALSE))," ",(VLOOKUP($B:$B,'GS Teams'!$A:$I,9,FALSE)))</f>
        <v>Johanna Gascoigne-Owens</v>
      </c>
      <c r="N91" s="60" t="str">
        <f>IF(ISNA(VLOOKUP($B:$B,'GS Teams'!$A:$J,10,FALSE))," ",(VLOOKUP($B:$B,'GS Teams'!$A:$J,10,FALSE)))</f>
        <v>V</v>
      </c>
      <c r="O91" s="58">
        <f t="shared" si="5"/>
        <v>8.333333333333335E-3</v>
      </c>
      <c r="P91" s="41">
        <v>2.854166666666667E-2</v>
      </c>
    </row>
    <row r="92" spans="1:16" ht="20.100000000000001" customHeight="1" x14ac:dyDescent="0.25">
      <c r="A92" s="54">
        <v>89</v>
      </c>
      <c r="B92" s="54">
        <v>31</v>
      </c>
      <c r="C92" s="55" t="str">
        <f>IF(ISNA(VLOOKUP($B:$B,'GS Teams'!$A:$D,2,FALSE))," ",(VLOOKUP($B:$B,'GS Teams'!$A:$D,2,FALSE)))</f>
        <v>Claremont Road Runners</v>
      </c>
      <c r="D92" s="56">
        <f>IF(ISNA(VLOOKUP($B:$B,'GS Teams'!$A:$D,3,FALSE))," ",(VLOOKUP($B:$B,'GS Teams'!$A:$D,3,FALSE)))</f>
        <v>1</v>
      </c>
      <c r="E92" s="55" t="str">
        <f>IF(ISNA(VLOOKUP($B:$B,'GS Teams'!$A:$D,4,FALSE))," ",(VLOOKUP($B:$B,'GS Teams'!$A:$D,4,FALSE)))</f>
        <v>F</v>
      </c>
      <c r="F92" s="55" t="str">
        <f>IF(ISNA(VLOOKUP($B:$B,'GS Teams'!$A:$E,5,FALSE))," ",(VLOOKUP($B:$B,'GS Teams'!$A:$E,5,FALSE)))</f>
        <v>Hannah Mainprize</v>
      </c>
      <c r="G92" s="56">
        <f>IF(ISNA(VLOOKUP($B:$B,'GS Teams'!$A:$F,6,FALSE))," ",(VLOOKUP($B:$B,'GS Teams'!$A:$F,6,FALSE)))</f>
        <v>0</v>
      </c>
      <c r="H92" s="41">
        <v>8.7847222222222233E-3</v>
      </c>
      <c r="I92" s="57" t="str">
        <f>IF(ISNA(VLOOKUP($B:$B,'GS Teams'!$A:$G,7,FALSE))," ",(VLOOKUP($B:$B,'GS Teams'!$A:$G,7,FALSE)))</f>
        <v>Lucy Dunbar</v>
      </c>
      <c r="J92" s="54">
        <f>IF(ISNA(VLOOKUP($B:$B,'GS Teams'!$A:$H,8,FALSE))," ",(VLOOKUP($B:$B,'GS Teams'!$A:$H,8,FALSE)))</f>
        <v>0</v>
      </c>
      <c r="K92" s="58">
        <f t="shared" si="4"/>
        <v>1.0104166666666666E-2</v>
      </c>
      <c r="L92" s="41">
        <v>1.8888888888888889E-2</v>
      </c>
      <c r="M92" s="59" t="str">
        <f>IF(ISNA(VLOOKUP($B:$B,'GS Teams'!$A:$I,9,FALSE))," ",(VLOOKUP($B:$B,'GS Teams'!$A:$I,9,FALSE)))</f>
        <v>Sarah Bowen</v>
      </c>
      <c r="N92" s="60" t="str">
        <f>IF(ISNA(VLOOKUP($B:$B,'GS Teams'!$A:$J,10,FALSE))," ",(VLOOKUP($B:$B,'GS Teams'!$A:$J,10,FALSE)))</f>
        <v>V</v>
      </c>
      <c r="O92" s="58">
        <f t="shared" si="5"/>
        <v>9.745370370370373E-3</v>
      </c>
      <c r="P92" s="41">
        <v>2.8634259259259262E-2</v>
      </c>
    </row>
    <row r="93" spans="1:16" ht="20.100000000000001" customHeight="1" x14ac:dyDescent="0.25">
      <c r="A93" s="54">
        <v>90</v>
      </c>
      <c r="B93" s="54">
        <v>64</v>
      </c>
      <c r="C93" s="55" t="str">
        <f>IF(ISNA(VLOOKUP($B:$B,'GS Teams'!$A:$D,2,FALSE))," ",(VLOOKUP($B:$B,'GS Teams'!$A:$D,2,FALSE)))</f>
        <v>Gosforth Harriers</v>
      </c>
      <c r="D93" s="56">
        <f>IF(ISNA(VLOOKUP($B:$B,'GS Teams'!$A:$D,3,FALSE))," ",(VLOOKUP($B:$B,'GS Teams'!$A:$D,3,FALSE)))</f>
        <v>6</v>
      </c>
      <c r="E93" s="55" t="str">
        <f>IF(ISNA(VLOOKUP($B:$B,'GS Teams'!$A:$D,4,FALSE))," ",(VLOOKUP($B:$B,'GS Teams'!$A:$D,4,FALSE)))</f>
        <v>F</v>
      </c>
      <c r="F93" s="55" t="str">
        <f>IF(ISNA(VLOOKUP($B:$B,'GS Teams'!$A:$E,5,FALSE))," ",(VLOOKUP($B:$B,'GS Teams'!$A:$E,5,FALSE)))</f>
        <v>Rachel Davison</v>
      </c>
      <c r="G93" s="56">
        <f>IF(ISNA(VLOOKUP($B:$B,'GS Teams'!$A:$F,6,FALSE))," ",(VLOOKUP($B:$B,'GS Teams'!$A:$F,6,FALSE)))</f>
        <v>0</v>
      </c>
      <c r="H93" s="41">
        <v>8.9583333333333338E-3</v>
      </c>
      <c r="I93" s="57" t="str">
        <f>IF(ISNA(VLOOKUP($B:$B,'GS Teams'!$A:$G,7,FALSE))," ",(VLOOKUP($B:$B,'GS Teams'!$A:$G,7,FALSE)))</f>
        <v>Susan Driscoll</v>
      </c>
      <c r="J93" s="54">
        <f>IF(ISNA(VLOOKUP($B:$B,'GS Teams'!$A:$H,8,FALSE))," ",(VLOOKUP($B:$B,'GS Teams'!$A:$H,8,FALSE)))</f>
        <v>0</v>
      </c>
      <c r="K93" s="58">
        <f t="shared" si="4"/>
        <v>9.3402777777777789E-3</v>
      </c>
      <c r="L93" s="41">
        <v>1.8298611111111113E-2</v>
      </c>
      <c r="M93" s="59" t="str">
        <f>IF(ISNA(VLOOKUP($B:$B,'GS Teams'!$A:$I,9,FALSE))," ",(VLOOKUP($B:$B,'GS Teams'!$A:$I,9,FALSE)))</f>
        <v>Fiona Waugh</v>
      </c>
      <c r="N93" s="60" t="str">
        <f>IF(ISNA(VLOOKUP($B:$B,'GS Teams'!$A:$J,10,FALSE))," ",(VLOOKUP($B:$B,'GS Teams'!$A:$J,10,FALSE)))</f>
        <v>V</v>
      </c>
      <c r="O93" s="58">
        <f t="shared" si="5"/>
        <v>1.038194444444444E-2</v>
      </c>
      <c r="P93" s="41">
        <v>2.8680555555555553E-2</v>
      </c>
    </row>
    <row r="94" spans="1:16" ht="20.100000000000001" customHeight="1" x14ac:dyDescent="0.25">
      <c r="A94" s="54">
        <v>91</v>
      </c>
      <c r="B94" s="54">
        <v>134</v>
      </c>
      <c r="C94" s="61" t="str">
        <f>IF(ISNA(VLOOKUP($B:$B,'GS Teams'!$A:$D,2,FALSE))," ",(VLOOKUP($B:$B,'GS Teams'!$A:$D,2,FALSE)))</f>
        <v>Tyne Bridge Harriers</v>
      </c>
      <c r="D94" s="56">
        <f>IF(ISNA(VLOOKUP($B:$B,'GS Teams'!$A:$D,3,FALSE))," ",(VLOOKUP($B:$B,'GS Teams'!$A:$D,3,FALSE)))</f>
        <v>14</v>
      </c>
      <c r="E94" s="55" t="str">
        <f>IF(ISNA(VLOOKUP($B:$B,'GS Teams'!$A:$D,4,FALSE))," ",(VLOOKUP($B:$B,'GS Teams'!$A:$D,4,FALSE)))</f>
        <v>F</v>
      </c>
      <c r="F94" s="55" t="str">
        <f>IF(ISNA(VLOOKUP($B:$B,'GS Teams'!$A:$E,5,FALSE))," ",(VLOOKUP($B:$B,'GS Teams'!$A:$E,5,FALSE)))</f>
        <v>Rachael Gill</v>
      </c>
      <c r="G94" s="56">
        <f>IF(ISNA(VLOOKUP($B:$B,'GS Teams'!$A:$F,6,FALSE))," ",(VLOOKUP($B:$B,'GS Teams'!$A:$F,6,FALSE)))</f>
        <v>0</v>
      </c>
      <c r="H94" s="41">
        <v>9.6643518518518511E-3</v>
      </c>
      <c r="I94" s="57" t="str">
        <f>IF(ISNA(VLOOKUP($B:$B,'GS Teams'!$A:$G,7,FALSE))," ",(VLOOKUP($B:$B,'GS Teams'!$A:$G,7,FALSE)))</f>
        <v>Catherine Eaton</v>
      </c>
      <c r="J94" s="54" t="str">
        <f>IF(ISNA(VLOOKUP($B:$B,'GS Teams'!$A:$H,8,FALSE))," ",(VLOOKUP($B:$B,'GS Teams'!$A:$H,8,FALSE)))</f>
        <v>V</v>
      </c>
      <c r="K94" s="41">
        <f t="shared" si="4"/>
        <v>9.6064814814814832E-3</v>
      </c>
      <c r="L94" s="41">
        <v>1.9270833333333334E-2</v>
      </c>
      <c r="M94" s="59" t="str">
        <f>IF(ISNA(VLOOKUP($B:$B,'GS Teams'!$A:$I,9,FALSE))," ",(VLOOKUP($B:$B,'GS Teams'!$A:$I,9,FALSE)))</f>
        <v>Natalie Johnson</v>
      </c>
      <c r="N94" s="60">
        <f>IF(ISNA(VLOOKUP($B:$B,'GS Teams'!$A:$J,10,FALSE))," ",(VLOOKUP($B:$B,'GS Teams'!$A:$J,10,FALSE)))</f>
        <v>0</v>
      </c>
      <c r="O94" s="58">
        <f t="shared" si="5"/>
        <v>9.4328703703703692E-3</v>
      </c>
      <c r="P94" s="41">
        <v>2.8703703703703703E-2</v>
      </c>
    </row>
    <row r="95" spans="1:16" ht="20.100000000000001" customHeight="1" x14ac:dyDescent="0.25">
      <c r="A95" s="54">
        <v>92</v>
      </c>
      <c r="B95" s="54">
        <v>89</v>
      </c>
      <c r="C95" s="61" t="str">
        <f>IF(ISNA(VLOOKUP($B:$B,'GS Teams'!$A:$D,2,FALSE))," ",(VLOOKUP($B:$B,'GS Teams'!$A:$D,2,FALSE)))</f>
        <v>Jesmond Joggers</v>
      </c>
      <c r="D95" s="56">
        <f>IF(ISNA(VLOOKUP($B:$B,'GS Teams'!$A:$D,3,FALSE))," ",(VLOOKUP($B:$B,'GS Teams'!$A:$D,3,FALSE)))</f>
        <v>5</v>
      </c>
      <c r="E95" s="55" t="str">
        <f>IF(ISNA(VLOOKUP($B:$B,'GS Teams'!$A:$D,4,FALSE))," ",(VLOOKUP($B:$B,'GS Teams'!$A:$D,4,FALSE)))</f>
        <v>F</v>
      </c>
      <c r="F95" s="55" t="str">
        <f>IF(ISNA(VLOOKUP($B:$B,'GS Teams'!$A:$E,5,FALSE))," ",(VLOOKUP($B:$B,'GS Teams'!$A:$E,5,FALSE)))</f>
        <v>Peningu Haniter</v>
      </c>
      <c r="G95" s="56" t="str">
        <f>IF(ISNA(VLOOKUP($B:$B,'GS Teams'!$A:$F,6,FALSE))," ",(VLOOKUP($B:$B,'GS Teams'!$A:$F,6,FALSE)))</f>
        <v>V</v>
      </c>
      <c r="H95" s="41">
        <v>9.9074074074074082E-3</v>
      </c>
      <c r="I95" s="57" t="str">
        <f>IF(ISNA(VLOOKUP($B:$B,'GS Teams'!$A:$G,7,FALSE))," ",(VLOOKUP($B:$B,'GS Teams'!$A:$G,7,FALSE)))</f>
        <v>Megan Holmes</v>
      </c>
      <c r="J95" s="54">
        <f>IF(ISNA(VLOOKUP($B:$B,'GS Teams'!$A:$H,8,FALSE))," ",(VLOOKUP($B:$B,'GS Teams'!$A:$H,8,FALSE)))</f>
        <v>0</v>
      </c>
      <c r="K95" s="41">
        <f t="shared" si="4"/>
        <v>9.525462962962963E-3</v>
      </c>
      <c r="L95" s="41">
        <v>1.9432870370370371E-2</v>
      </c>
      <c r="M95" s="59" t="str">
        <f>IF(ISNA(VLOOKUP($B:$B,'GS Teams'!$A:$I,9,FALSE))," ",(VLOOKUP($B:$B,'GS Teams'!$A:$I,9,FALSE)))</f>
        <v>Carol Hansen</v>
      </c>
      <c r="N95" s="60">
        <f>IF(ISNA(VLOOKUP($B:$B,'GS Teams'!$A:$J,10,FALSE))," ",(VLOOKUP($B:$B,'GS Teams'!$A:$J,10,FALSE)))</f>
        <v>0</v>
      </c>
      <c r="O95" s="58">
        <f t="shared" si="5"/>
        <v>9.3055555555555565E-3</v>
      </c>
      <c r="P95" s="41">
        <v>2.8738425925925928E-2</v>
      </c>
    </row>
    <row r="96" spans="1:16" ht="20.100000000000001" customHeight="1" x14ac:dyDescent="0.25">
      <c r="A96" s="54">
        <v>93</v>
      </c>
      <c r="B96" s="54">
        <v>148</v>
      </c>
      <c r="C96" s="55" t="str">
        <f>IF(ISNA(VLOOKUP($B:$B,'GS Teams'!$A:$D,2,FALSE))," ",(VLOOKUP($B:$B,'GS Teams'!$A:$D,2,FALSE)))</f>
        <v>Tyne Bridge Harriers</v>
      </c>
      <c r="D96" s="56">
        <f>IF(ISNA(VLOOKUP($B:$B,'GS Teams'!$A:$D,3,FALSE))," ",(VLOOKUP($B:$B,'GS Teams'!$A:$D,3,FALSE)))</f>
        <v>8</v>
      </c>
      <c r="E96" s="55" t="str">
        <f>IF(ISNA(VLOOKUP($B:$B,'GS Teams'!$A:$D,4,FALSE))," ",(VLOOKUP($B:$B,'GS Teams'!$A:$D,4,FALSE)))</f>
        <v>M</v>
      </c>
      <c r="F96" s="55" t="str">
        <f>IF(ISNA(VLOOKUP($B:$B,'GS Teams'!$A:$E,5,FALSE))," ",(VLOOKUP($B:$B,'GS Teams'!$A:$E,5,FALSE)))</f>
        <v>Tyrone Murphy</v>
      </c>
      <c r="G96" s="56">
        <f>IF(ISNA(VLOOKUP($B:$B,'GS Teams'!$A:$F,6,FALSE))," ",(VLOOKUP($B:$B,'GS Teams'!$A:$F,6,FALSE)))</f>
        <v>0</v>
      </c>
      <c r="H96" s="41">
        <v>9.1550925925925931E-3</v>
      </c>
      <c r="I96" s="57" t="str">
        <f>IF(ISNA(VLOOKUP($B:$B,'GS Teams'!$A:$G,7,FALSE))," ",(VLOOKUP($B:$B,'GS Teams'!$A:$G,7,FALSE)))</f>
        <v>Micky Baker</v>
      </c>
      <c r="J96" s="54" t="str">
        <f>IF(ISNA(VLOOKUP($B:$B,'GS Teams'!$A:$H,8,FALSE))," ",(VLOOKUP($B:$B,'GS Teams'!$A:$H,8,FALSE)))</f>
        <v>V</v>
      </c>
      <c r="K96" s="58">
        <f t="shared" si="4"/>
        <v>9.7222222222222224E-3</v>
      </c>
      <c r="L96" s="41">
        <v>1.8877314814814816E-2</v>
      </c>
      <c r="M96" s="59" t="str">
        <f>IF(ISNA(VLOOKUP($B:$B,'GS Teams'!$A:$I,9,FALSE))," ",(VLOOKUP($B:$B,'GS Teams'!$A:$I,9,FALSE)))</f>
        <v>Howard Walker</v>
      </c>
      <c r="N96" s="60" t="str">
        <f>IF(ISNA(VLOOKUP($B:$B,'GS Teams'!$A:$J,10,FALSE))," ",(VLOOKUP($B:$B,'GS Teams'!$A:$J,10,FALSE)))</f>
        <v>V</v>
      </c>
      <c r="O96" s="58">
        <f t="shared" si="5"/>
        <v>1.0034722222222223E-2</v>
      </c>
      <c r="P96" s="41">
        <v>2.8912037037037038E-2</v>
      </c>
    </row>
    <row r="97" spans="1:16" ht="20.100000000000001" customHeight="1" x14ac:dyDescent="0.25">
      <c r="A97" s="54">
        <v>94</v>
      </c>
      <c r="B97" s="54">
        <v>114</v>
      </c>
      <c r="C97" s="61" t="str">
        <f>IF(ISNA(VLOOKUP($B:$B,'GS Teams'!$A:$D,2,FALSE))," ",(VLOOKUP($B:$B,'GS Teams'!$A:$D,2,FALSE)))</f>
        <v>North Shields Poly</v>
      </c>
      <c r="D97" s="56">
        <f>IF(ISNA(VLOOKUP($B:$B,'GS Teams'!$A:$D,3,FALSE))," ",(VLOOKUP($B:$B,'GS Teams'!$A:$D,3,FALSE)))</f>
        <v>20</v>
      </c>
      <c r="E97" s="55" t="str">
        <f>IF(ISNA(VLOOKUP($B:$B,'GS Teams'!$A:$D,4,FALSE))," ",(VLOOKUP($B:$B,'GS Teams'!$A:$D,4,FALSE)))</f>
        <v>F</v>
      </c>
      <c r="F97" s="55" t="str">
        <f>IF(ISNA(VLOOKUP($B:$B,'GS Teams'!$A:$E,5,FALSE))," ",(VLOOKUP($B:$B,'GS Teams'!$A:$E,5,FALSE)))</f>
        <v>A Dixon</v>
      </c>
      <c r="G97" s="56" t="str">
        <f>IF(ISNA(VLOOKUP($B:$B,'GS Teams'!$A:$F,6,FALSE))," ",(VLOOKUP($B:$B,'GS Teams'!$A:$F,6,FALSE)))</f>
        <v>V</v>
      </c>
      <c r="H97" s="41">
        <v>9.6874999999999999E-3</v>
      </c>
      <c r="I97" s="57" t="str">
        <f>IF(ISNA(VLOOKUP($B:$B,'GS Teams'!$A:$G,7,FALSE))," ",(VLOOKUP($B:$B,'GS Teams'!$A:$G,7,FALSE)))</f>
        <v>N Newson</v>
      </c>
      <c r="J97" s="54">
        <f>IF(ISNA(VLOOKUP($B:$B,'GS Teams'!$A:$H,8,FALSE))," ",(VLOOKUP($B:$B,'GS Teams'!$A:$H,8,FALSE)))</f>
        <v>0</v>
      </c>
      <c r="K97" s="41">
        <f t="shared" si="4"/>
        <v>9.4675925925925917E-3</v>
      </c>
      <c r="L97" s="41">
        <v>1.9155092592592592E-2</v>
      </c>
      <c r="M97" s="59" t="str">
        <f>IF(ISNA(VLOOKUP($B:$B,'GS Teams'!$A:$I,9,FALSE))," ",(VLOOKUP($B:$B,'GS Teams'!$A:$I,9,FALSE)))</f>
        <v>A Cresswell</v>
      </c>
      <c r="N97" s="60">
        <f>IF(ISNA(VLOOKUP($B:$B,'GS Teams'!$A:$J,10,FALSE))," ",(VLOOKUP($B:$B,'GS Teams'!$A:$J,10,FALSE)))</f>
        <v>0</v>
      </c>
      <c r="O97" s="58">
        <f t="shared" si="5"/>
        <v>9.8611111111111087E-3</v>
      </c>
      <c r="P97" s="41">
        <v>2.90162037037037E-2</v>
      </c>
    </row>
    <row r="98" spans="1:16" ht="20.100000000000001" customHeight="1" x14ac:dyDescent="0.25">
      <c r="A98" s="54">
        <v>95</v>
      </c>
      <c r="B98" s="54">
        <v>73</v>
      </c>
      <c r="C98" s="55" t="str">
        <f>IF(ISNA(VLOOKUP($B:$B,'GS Teams'!$A:$D,2,FALSE))," ",(VLOOKUP($B:$B,'GS Teams'!$A:$D,2,FALSE)))</f>
        <v>Heaton Harriers</v>
      </c>
      <c r="D98" s="56">
        <f>IF(ISNA(VLOOKUP($B:$B,'GS Teams'!$A:$D,3,FALSE))," ",(VLOOKUP($B:$B,'GS Teams'!$A:$D,3,FALSE)))</f>
        <v>9</v>
      </c>
      <c r="E98" s="55" t="str">
        <f>IF(ISNA(VLOOKUP($B:$B,'GS Teams'!$A:$D,4,FALSE))," ",(VLOOKUP($B:$B,'GS Teams'!$A:$D,4,FALSE)))</f>
        <v>M</v>
      </c>
      <c r="F98" s="55" t="str">
        <f>IF(ISNA(VLOOKUP($B:$B,'GS Teams'!$A:$E,5,FALSE))," ",(VLOOKUP($B:$B,'GS Teams'!$A:$E,5,FALSE)))</f>
        <v>Keith Hadden</v>
      </c>
      <c r="G98" s="56" t="str">
        <f>IF(ISNA(VLOOKUP($B:$B,'GS Teams'!$A:$F,6,FALSE))," ",(VLOOKUP($B:$B,'GS Teams'!$A:$F,6,FALSE)))</f>
        <v>V</v>
      </c>
      <c r="H98" s="41">
        <v>9.6296296296296303E-3</v>
      </c>
      <c r="I98" s="57" t="str">
        <f>IF(ISNA(VLOOKUP($B:$B,'GS Teams'!$A:$G,7,FALSE))," ",(VLOOKUP($B:$B,'GS Teams'!$A:$G,7,FALSE)))</f>
        <v>Colin McEntee</v>
      </c>
      <c r="J98" s="54" t="str">
        <f>IF(ISNA(VLOOKUP($B:$B,'GS Teams'!$A:$H,8,FALSE))," ",(VLOOKUP($B:$B,'GS Teams'!$A:$H,8,FALSE)))</f>
        <v>V</v>
      </c>
      <c r="K98" s="58">
        <f t="shared" si="4"/>
        <v>1.0081018518518517E-2</v>
      </c>
      <c r="L98" s="41">
        <v>1.9710648148148147E-2</v>
      </c>
      <c r="M98" s="59" t="str">
        <f>IF(ISNA(VLOOKUP($B:$B,'GS Teams'!$A:$I,9,FALSE))," ",(VLOOKUP($B:$B,'GS Teams'!$A:$I,9,FALSE)))</f>
        <v>Chris Checkley</v>
      </c>
      <c r="N98" s="60" t="str">
        <f>IF(ISNA(VLOOKUP($B:$B,'GS Teams'!$A:$J,10,FALSE))," ",(VLOOKUP($B:$B,'GS Teams'!$A:$J,10,FALSE)))</f>
        <v>V</v>
      </c>
      <c r="O98" s="58">
        <f t="shared" si="5"/>
        <v>9.3287037037037071E-3</v>
      </c>
      <c r="P98" s="41">
        <v>2.9039351851851854E-2</v>
      </c>
    </row>
    <row r="99" spans="1:16" ht="20.100000000000001" customHeight="1" x14ac:dyDescent="0.25">
      <c r="A99" s="54">
        <v>96</v>
      </c>
      <c r="B99" s="54">
        <v>133</v>
      </c>
      <c r="C99" s="55" t="str">
        <f>IF(ISNA(VLOOKUP($B:$B,'GS Teams'!$A:$D,2,FALSE))," ",(VLOOKUP($B:$B,'GS Teams'!$A:$D,2,FALSE)))</f>
        <v>Tyne Bridge Harriers</v>
      </c>
      <c r="D99" s="56">
        <f>IF(ISNA(VLOOKUP($B:$B,'GS Teams'!$A:$D,3,FALSE))," ",(VLOOKUP($B:$B,'GS Teams'!$A:$D,3,FALSE)))</f>
        <v>13</v>
      </c>
      <c r="E99" s="55" t="str">
        <f>IF(ISNA(VLOOKUP($B:$B,'GS Teams'!$A:$D,4,FALSE))," ",(VLOOKUP($B:$B,'GS Teams'!$A:$D,4,FALSE)))</f>
        <v>F</v>
      </c>
      <c r="F99" s="55" t="str">
        <f>IF(ISNA(VLOOKUP($B:$B,'GS Teams'!$A:$E,5,FALSE))," ",(VLOOKUP($B:$B,'GS Teams'!$A:$E,5,FALSE)))</f>
        <v>Sara Tomassini</v>
      </c>
      <c r="G99" s="56">
        <f>IF(ISNA(VLOOKUP($B:$B,'GS Teams'!$A:$F,6,FALSE))," ",(VLOOKUP($B:$B,'GS Teams'!$A:$F,6,FALSE)))</f>
        <v>0</v>
      </c>
      <c r="H99" s="41">
        <v>9.479166666666667E-3</v>
      </c>
      <c r="I99" s="57" t="str">
        <f>IF(ISNA(VLOOKUP($B:$B,'GS Teams'!$A:$G,7,FALSE))," ",(VLOOKUP($B:$B,'GS Teams'!$A:$G,7,FALSE)))</f>
        <v>Karen Walker</v>
      </c>
      <c r="J99" s="54" t="str">
        <f>IF(ISNA(VLOOKUP($B:$B,'GS Teams'!$A:$H,8,FALSE))," ",(VLOOKUP($B:$B,'GS Teams'!$A:$H,8,FALSE)))</f>
        <v>V</v>
      </c>
      <c r="K99" s="58">
        <f t="shared" si="4"/>
        <v>9.9421296296296272E-3</v>
      </c>
      <c r="L99" s="41">
        <v>1.9421296296296294E-2</v>
      </c>
      <c r="M99" s="59" t="str">
        <f>IF(ISNA(VLOOKUP($B:$B,'GS Teams'!$A:$I,9,FALSE))," ",(VLOOKUP($B:$B,'GS Teams'!$A:$I,9,FALSE)))</f>
        <v>Rachael Estrop</v>
      </c>
      <c r="N99" s="60">
        <f>IF(ISNA(VLOOKUP($B:$B,'GS Teams'!$A:$J,10,FALSE))," ",(VLOOKUP($B:$B,'GS Teams'!$A:$J,10,FALSE)))</f>
        <v>0</v>
      </c>
      <c r="O99" s="58">
        <f t="shared" si="5"/>
        <v>9.7222222222222224E-3</v>
      </c>
      <c r="P99" s="41">
        <v>2.9143518518518517E-2</v>
      </c>
    </row>
    <row r="100" spans="1:16" ht="20.100000000000001" customHeight="1" x14ac:dyDescent="0.25">
      <c r="A100" s="54">
        <v>97</v>
      </c>
      <c r="B100" s="54">
        <v>122</v>
      </c>
      <c r="C100" s="55" t="str">
        <f>IF(ISNA(VLOOKUP($B:$B,'GS Teams'!$A:$D,2,FALSE))," ",(VLOOKUP($B:$B,'GS Teams'!$A:$D,2,FALSE)))</f>
        <v xml:space="preserve">Ponteland </v>
      </c>
      <c r="D100" s="56">
        <f>IF(ISNA(VLOOKUP($B:$B,'GS Teams'!$A:$D,3,FALSE))," ",(VLOOKUP($B:$B,'GS Teams'!$A:$D,3,FALSE)))</f>
        <v>4</v>
      </c>
      <c r="E100" s="55" t="str">
        <f>IF(ISNA(VLOOKUP($B:$B,'GS Teams'!$A:$D,4,FALSE))," ",(VLOOKUP($B:$B,'GS Teams'!$A:$D,4,FALSE)))</f>
        <v>M</v>
      </c>
      <c r="F100" s="55" t="str">
        <f>IF(ISNA(VLOOKUP($B:$B,'GS Teams'!$A:$E,5,FALSE))," ",(VLOOKUP($B:$B,'GS Teams'!$A:$E,5,FALSE)))</f>
        <v>Laura Choake</v>
      </c>
      <c r="G100" s="56">
        <f>IF(ISNA(VLOOKUP($B:$B,'GS Teams'!$A:$F,6,FALSE))," ",(VLOOKUP($B:$B,'GS Teams'!$A:$F,6,FALSE)))</f>
        <v>0</v>
      </c>
      <c r="H100" s="41">
        <v>1.0081018518518519E-2</v>
      </c>
      <c r="I100" s="57" t="str">
        <f>IF(ISNA(VLOOKUP($B:$B,'GS Teams'!$A:$G,7,FALSE))," ",(VLOOKUP($B:$B,'GS Teams'!$A:$G,7,FALSE)))</f>
        <v>Fiona Nicholson</v>
      </c>
      <c r="J100" s="54" t="str">
        <f>IF(ISNA(VLOOKUP($B:$B,'GS Teams'!$A:$H,8,FALSE))," ",(VLOOKUP($B:$B,'GS Teams'!$A:$H,8,FALSE)))</f>
        <v>V</v>
      </c>
      <c r="K100" s="58">
        <f t="shared" ref="K100:K131" si="6">L100-H100</f>
        <v>1.0046296296296298E-2</v>
      </c>
      <c r="L100" s="41">
        <v>2.0127314814814817E-2</v>
      </c>
      <c r="M100" s="59" t="str">
        <f>IF(ISNA(VLOOKUP($B:$B,'GS Teams'!$A:$I,9,FALSE))," ",(VLOOKUP($B:$B,'GS Teams'!$A:$I,9,FALSE)))</f>
        <v>Adam Brown</v>
      </c>
      <c r="N100" s="60">
        <f>IF(ISNA(VLOOKUP($B:$B,'GS Teams'!$A:$J,10,FALSE))," ",(VLOOKUP($B:$B,'GS Teams'!$A:$J,10,FALSE)))</f>
        <v>0</v>
      </c>
      <c r="O100" s="58">
        <f t="shared" ref="O100:O131" si="7">P100-L100</f>
        <v>9.2476851851851817E-3</v>
      </c>
      <c r="P100" s="41">
        <v>2.9374999999999998E-2</v>
      </c>
    </row>
    <row r="101" spans="1:16" ht="20.100000000000001" customHeight="1" x14ac:dyDescent="0.25">
      <c r="A101" s="54">
        <v>98</v>
      </c>
      <c r="B101" s="54">
        <v>11</v>
      </c>
      <c r="C101" s="61" t="str">
        <f>IF(ISNA(VLOOKUP($B:$B,'GS Teams'!$A:$D,2,FALSE))," ",(VLOOKUP($B:$B,'GS Teams'!$A:$D,2,FALSE)))</f>
        <v>Ashington Hirst</v>
      </c>
      <c r="D101" s="56">
        <f>IF(ISNA(VLOOKUP($B:$B,'GS Teams'!$A:$D,3,FALSE))," ",(VLOOKUP($B:$B,'GS Teams'!$A:$D,3,FALSE)))</f>
        <v>7</v>
      </c>
      <c r="E101" s="55" t="str">
        <f>IF(ISNA(VLOOKUP($B:$B,'GS Teams'!$A:$D,4,FALSE))," ",(VLOOKUP($B:$B,'GS Teams'!$A:$D,4,FALSE)))</f>
        <v>M</v>
      </c>
      <c r="F101" s="55" t="str">
        <f>IF(ISNA(VLOOKUP($B:$B,'GS Teams'!$A:$E,5,FALSE))," ",(VLOOKUP($B:$B,'GS Teams'!$A:$E,5,FALSE)))</f>
        <v>Mike Bird</v>
      </c>
      <c r="G101" s="56" t="str">
        <f>IF(ISNA(VLOOKUP($B:$B,'GS Teams'!$A:$F,6,FALSE))," ",(VLOOKUP($B:$B,'GS Teams'!$A:$F,6,FALSE)))</f>
        <v>V</v>
      </c>
      <c r="H101" s="41">
        <v>9.8958333333333329E-3</v>
      </c>
      <c r="I101" s="57" t="str">
        <f>IF(ISNA(VLOOKUP($B:$B,'GS Teams'!$A:$G,7,FALSE))," ",(VLOOKUP($B:$B,'GS Teams'!$A:$G,7,FALSE)))</f>
        <v>James Mollon</v>
      </c>
      <c r="J101" s="54">
        <f>IF(ISNA(VLOOKUP($B:$B,'GS Teams'!$A:$H,8,FALSE))," ",(VLOOKUP($B:$B,'GS Teams'!$A:$H,8,FALSE)))</f>
        <v>0</v>
      </c>
      <c r="K101" s="41">
        <f t="shared" si="6"/>
        <v>9.7916666666666673E-3</v>
      </c>
      <c r="L101" s="41">
        <v>1.96875E-2</v>
      </c>
      <c r="M101" s="59" t="str">
        <f>IF(ISNA(VLOOKUP($B:$B,'GS Teams'!$A:$I,9,FALSE))," ",(VLOOKUP($B:$B,'GS Teams'!$A:$I,9,FALSE)))</f>
        <v>Andrew Flatman</v>
      </c>
      <c r="N101" s="60" t="str">
        <f>IF(ISNA(VLOOKUP($B:$B,'GS Teams'!$A:$J,10,FALSE))," ",(VLOOKUP($B:$B,'GS Teams'!$A:$J,10,FALSE)))</f>
        <v>V</v>
      </c>
      <c r="O101" s="58">
        <f t="shared" si="7"/>
        <v>9.7106481481481488E-3</v>
      </c>
      <c r="P101" s="41">
        <v>2.9398148148148149E-2</v>
      </c>
    </row>
    <row r="102" spans="1:16" ht="20.100000000000001" customHeight="1" x14ac:dyDescent="0.25">
      <c r="A102" s="54">
        <v>99</v>
      </c>
      <c r="B102" s="54">
        <v>83</v>
      </c>
      <c r="C102" s="55" t="str">
        <f>IF(ISNA(VLOOKUP($B:$B,'GS Teams'!$A:$D,2,FALSE))," ",(VLOOKUP($B:$B,'GS Teams'!$A:$D,2,FALSE)))</f>
        <v>Jarrow &amp; Hebburn</v>
      </c>
      <c r="D102" s="56">
        <f>IF(ISNA(VLOOKUP($B:$B,'GS Teams'!$A:$D,3,FALSE))," ",(VLOOKUP($B:$B,'GS Teams'!$A:$D,3,FALSE)))</f>
        <v>5</v>
      </c>
      <c r="E102" s="55" t="str">
        <f>IF(ISNA(VLOOKUP($B:$B,'GS Teams'!$A:$D,4,FALSE))," ",(VLOOKUP($B:$B,'GS Teams'!$A:$D,4,FALSE)))</f>
        <v>F</v>
      </c>
      <c r="F102" s="55" t="str">
        <f>IF(ISNA(VLOOKUP($B:$B,'GS Teams'!$A:$E,5,FALSE))," ",(VLOOKUP($B:$B,'GS Teams'!$A:$E,5,FALSE)))</f>
        <v>Heather Robinson</v>
      </c>
      <c r="G102" s="56" t="str">
        <f>IF(ISNA(VLOOKUP($B:$B,'GS Teams'!$A:$F,6,FALSE))," ",(VLOOKUP($B:$B,'GS Teams'!$A:$F,6,FALSE)))</f>
        <v>V</v>
      </c>
      <c r="H102" s="41">
        <v>9.1319444444444443E-3</v>
      </c>
      <c r="I102" s="57" t="str">
        <f>IF(ISNA(VLOOKUP($B:$B,'GS Teams'!$A:$G,7,FALSE))," ",(VLOOKUP($B:$B,'GS Teams'!$A:$G,7,FALSE)))</f>
        <v>Helen Ruffel</v>
      </c>
      <c r="J102" s="54" t="str">
        <f>IF(ISNA(VLOOKUP($B:$B,'GS Teams'!$A:$H,8,FALSE))," ",(VLOOKUP($B:$B,'GS Teams'!$A:$H,8,FALSE)))</f>
        <v>V</v>
      </c>
      <c r="K102" s="58">
        <f t="shared" si="6"/>
        <v>1.0335648148148151E-2</v>
      </c>
      <c r="L102" s="41">
        <v>1.9467592592592595E-2</v>
      </c>
      <c r="M102" s="59" t="str">
        <f>IF(ISNA(VLOOKUP($B:$B,'GS Teams'!$A:$I,9,FALSE))," ",(VLOOKUP($B:$B,'GS Teams'!$A:$I,9,FALSE)))</f>
        <v>Vicki Thompson</v>
      </c>
      <c r="N102" s="60" t="str">
        <f>IF(ISNA(VLOOKUP($B:$B,'GS Teams'!$A:$J,10,FALSE))," ",(VLOOKUP($B:$B,'GS Teams'!$A:$J,10,FALSE)))</f>
        <v>V</v>
      </c>
      <c r="O102" s="58">
        <f t="shared" si="7"/>
        <v>9.9537037037037007E-3</v>
      </c>
      <c r="P102" s="41">
        <v>2.9421296296296296E-2</v>
      </c>
    </row>
    <row r="103" spans="1:16" ht="20.100000000000001" customHeight="1" x14ac:dyDescent="0.25">
      <c r="A103" s="54">
        <v>100</v>
      </c>
      <c r="B103" s="54">
        <v>32</v>
      </c>
      <c r="C103" s="55" t="str">
        <f>IF(ISNA(VLOOKUP($B:$B,'GS Teams'!$A:$D,2,FALSE))," ",(VLOOKUP($B:$B,'GS Teams'!$A:$D,2,FALSE)))</f>
        <v>Claremont Road Runners</v>
      </c>
      <c r="D103" s="56">
        <f>IF(ISNA(VLOOKUP($B:$B,'GS Teams'!$A:$D,3,FALSE))," ",(VLOOKUP($B:$B,'GS Teams'!$A:$D,3,FALSE)))</f>
        <v>2</v>
      </c>
      <c r="E103" s="55" t="str">
        <f>IF(ISNA(VLOOKUP($B:$B,'GS Teams'!$A:$D,4,FALSE))," ",(VLOOKUP($B:$B,'GS Teams'!$A:$D,4,FALSE)))</f>
        <v>F</v>
      </c>
      <c r="F103" s="55" t="str">
        <f>IF(ISNA(VLOOKUP($B:$B,'GS Teams'!$A:$E,5,FALSE))," ",(VLOOKUP($B:$B,'GS Teams'!$A:$E,5,FALSE)))</f>
        <v>Rose Hawkswood</v>
      </c>
      <c r="G103" s="56">
        <f>IF(ISNA(VLOOKUP($B:$B,'GS Teams'!$A:$F,6,FALSE))," ",(VLOOKUP($B:$B,'GS Teams'!$A:$F,6,FALSE)))</f>
        <v>0</v>
      </c>
      <c r="H103" s="41">
        <v>9.5486111111111101E-3</v>
      </c>
      <c r="I103" s="57" t="str">
        <f>IF(ISNA(VLOOKUP($B:$B,'GS Teams'!$A:$G,7,FALSE))," ",(VLOOKUP($B:$B,'GS Teams'!$A:$G,7,FALSE)))</f>
        <v>Jane Evans</v>
      </c>
      <c r="J103" s="54">
        <f>IF(ISNA(VLOOKUP($B:$B,'GS Teams'!$A:$H,8,FALSE))," ",(VLOOKUP($B:$B,'GS Teams'!$A:$H,8,FALSE)))</f>
        <v>0</v>
      </c>
      <c r="K103" s="58">
        <f t="shared" si="6"/>
        <v>1.0092592592592596E-2</v>
      </c>
      <c r="L103" s="41">
        <v>1.9641203703703706E-2</v>
      </c>
      <c r="M103" s="59" t="str">
        <f>IF(ISNA(VLOOKUP($B:$B,'GS Teams'!$A:$I,9,FALSE))," ",(VLOOKUP($B:$B,'GS Teams'!$A:$I,9,FALSE)))</f>
        <v>Julie Cross</v>
      </c>
      <c r="N103" s="60" t="str">
        <f>IF(ISNA(VLOOKUP($B:$B,'GS Teams'!$A:$J,10,FALSE))," ",(VLOOKUP($B:$B,'GS Teams'!$A:$J,10,FALSE)))</f>
        <v>V</v>
      </c>
      <c r="O103" s="58">
        <f t="shared" si="7"/>
        <v>9.999999999999995E-3</v>
      </c>
      <c r="P103" s="41">
        <v>2.9641203703703701E-2</v>
      </c>
    </row>
    <row r="104" spans="1:16" ht="20.100000000000001" customHeight="1" x14ac:dyDescent="0.25">
      <c r="A104" s="54">
        <v>101</v>
      </c>
      <c r="B104" s="54">
        <v>21</v>
      </c>
      <c r="C104" s="55" t="str">
        <f>IF(ISNA(VLOOKUP($B:$B,'GS Teams'!$A:$D,2,FALSE))," ",(VLOOKUP($B:$B,'GS Teams'!$A:$D,2,FALSE)))</f>
        <v>Blyth RC</v>
      </c>
      <c r="D104" s="56">
        <f>IF(ISNA(VLOOKUP($B:$B,'GS Teams'!$A:$D,3,FALSE))," ",(VLOOKUP($B:$B,'GS Teams'!$A:$D,3,FALSE)))</f>
        <v>4</v>
      </c>
      <c r="E104" s="55" t="str">
        <f>IF(ISNA(VLOOKUP($B:$B,'GS Teams'!$A:$D,4,FALSE))," ",(VLOOKUP($B:$B,'GS Teams'!$A:$D,4,FALSE)))</f>
        <v>M</v>
      </c>
      <c r="F104" s="55" t="str">
        <f>IF(ISNA(VLOOKUP($B:$B,'GS Teams'!$A:$E,5,FALSE))," ",(VLOOKUP($B:$B,'GS Teams'!$A:$E,5,FALSE)))</f>
        <v>Ray Carmody</v>
      </c>
      <c r="G104" s="56" t="str">
        <f>IF(ISNA(VLOOKUP($B:$B,'GS Teams'!$A:$F,6,FALSE))," ",(VLOOKUP($B:$B,'GS Teams'!$A:$F,6,FALSE)))</f>
        <v>V</v>
      </c>
      <c r="H104" s="41">
        <v>9.9421296296296289E-3</v>
      </c>
      <c r="I104" s="57" t="str">
        <f>IF(ISNA(VLOOKUP($B:$B,'GS Teams'!$A:$G,7,FALSE))," ",(VLOOKUP($B:$B,'GS Teams'!$A:$G,7,FALSE)))</f>
        <v>Billy Shaw</v>
      </c>
      <c r="J104" s="54" t="str">
        <f>IF(ISNA(VLOOKUP($B:$B,'GS Teams'!$A:$H,8,FALSE))," ",(VLOOKUP($B:$B,'GS Teams'!$A:$H,8,FALSE)))</f>
        <v>V</v>
      </c>
      <c r="K104" s="58">
        <f t="shared" si="6"/>
        <v>1.0069444444444445E-2</v>
      </c>
      <c r="L104" s="41">
        <v>2.0011574074074074E-2</v>
      </c>
      <c r="M104" s="59" t="str">
        <f>IF(ISNA(VLOOKUP($B:$B,'GS Teams'!$A:$I,9,FALSE))," ",(VLOOKUP($B:$B,'GS Teams'!$A:$I,9,FALSE)))</f>
        <v>Dave Roberts</v>
      </c>
      <c r="N104" s="60" t="str">
        <f>IF(ISNA(VLOOKUP($B:$B,'GS Teams'!$A:$J,10,FALSE))," ",(VLOOKUP($B:$B,'GS Teams'!$A:$J,10,FALSE)))</f>
        <v>V</v>
      </c>
      <c r="O104" s="58">
        <f t="shared" si="7"/>
        <v>9.7916666666666673E-3</v>
      </c>
      <c r="P104" s="41">
        <v>2.9803240740740741E-2</v>
      </c>
    </row>
    <row r="105" spans="1:16" ht="20.100000000000001" customHeight="1" x14ac:dyDescent="0.25">
      <c r="A105" s="54">
        <v>102</v>
      </c>
      <c r="B105" s="54">
        <v>90</v>
      </c>
      <c r="C105" s="55" t="str">
        <f>IF(ISNA(VLOOKUP($B:$B,'GS Teams'!$A:$D,2,FALSE))," ",(VLOOKUP($B:$B,'GS Teams'!$A:$D,2,FALSE)))</f>
        <v>Jesmond Joggers</v>
      </c>
      <c r="D105" s="56">
        <f>IF(ISNA(VLOOKUP($B:$B,'GS Teams'!$A:$D,3,FALSE))," ",(VLOOKUP($B:$B,'GS Teams'!$A:$D,3,FALSE)))</f>
        <v>6</v>
      </c>
      <c r="E105" s="55" t="str">
        <f>IF(ISNA(VLOOKUP($B:$B,'GS Teams'!$A:$D,4,FALSE))," ",(VLOOKUP($B:$B,'GS Teams'!$A:$D,4,FALSE)))</f>
        <v>F</v>
      </c>
      <c r="F105" s="55" t="str">
        <f>IF(ISNA(VLOOKUP($B:$B,'GS Teams'!$A:$E,5,FALSE))," ",(VLOOKUP($B:$B,'GS Teams'!$A:$E,5,FALSE)))</f>
        <v>Kate Black</v>
      </c>
      <c r="G105" s="56" t="str">
        <f>IF(ISNA(VLOOKUP($B:$B,'GS Teams'!$A:$F,6,FALSE))," ",(VLOOKUP($B:$B,'GS Teams'!$A:$F,6,FALSE)))</f>
        <v>V</v>
      </c>
      <c r="H105" s="41">
        <v>9.6527777777777775E-3</v>
      </c>
      <c r="I105" s="57" t="str">
        <f>IF(ISNA(VLOOKUP($B:$B,'GS Teams'!$A:$G,7,FALSE))," ",(VLOOKUP($B:$B,'GS Teams'!$A:$G,7,FALSE)))</f>
        <v>Emma Glover</v>
      </c>
      <c r="J105" s="54">
        <f>IF(ISNA(VLOOKUP($B:$B,'GS Teams'!$A:$H,8,FALSE))," ",(VLOOKUP($B:$B,'GS Teams'!$A:$H,8,FALSE)))</f>
        <v>0</v>
      </c>
      <c r="K105" s="58">
        <f t="shared" si="6"/>
        <v>9.5601851851851855E-3</v>
      </c>
      <c r="L105" s="41">
        <v>1.9212962962962963E-2</v>
      </c>
      <c r="M105" s="59" t="str">
        <f>IF(ISNA(VLOOKUP($B:$B,'GS Teams'!$A:$I,9,FALSE))," ",(VLOOKUP($B:$B,'GS Teams'!$A:$I,9,FALSE)))</f>
        <v>Claire Smith</v>
      </c>
      <c r="N105" s="60">
        <f>IF(ISNA(VLOOKUP($B:$B,'GS Teams'!$A:$J,10,FALSE))," ",(VLOOKUP($B:$B,'GS Teams'!$A:$J,10,FALSE)))</f>
        <v>0</v>
      </c>
      <c r="O105" s="58">
        <f t="shared" si="7"/>
        <v>1.0740740740740742E-2</v>
      </c>
      <c r="P105" s="41">
        <v>2.9953703703703705E-2</v>
      </c>
    </row>
    <row r="106" spans="1:16" ht="20.100000000000001" customHeight="1" x14ac:dyDescent="0.25">
      <c r="A106" s="54">
        <v>103</v>
      </c>
      <c r="B106" s="54">
        <v>53</v>
      </c>
      <c r="C106" s="55" t="str">
        <f>IF(ISNA(VLOOKUP($B:$B,'GS Teams'!$A:$D,2,FALSE))," ",(VLOOKUP($B:$B,'GS Teams'!$A:$D,2,FALSE)))</f>
        <v xml:space="preserve">Gateshead Harriers </v>
      </c>
      <c r="D106" s="56">
        <f>IF(ISNA(VLOOKUP($B:$B,'GS Teams'!$A:$D,3,FALSE))," ",(VLOOKUP($B:$B,'GS Teams'!$A:$D,3,FALSE)))</f>
        <v>3</v>
      </c>
      <c r="E106" s="55" t="str">
        <f>IF(ISNA(VLOOKUP($B:$B,'GS Teams'!$A:$D,4,FALSE))," ",(VLOOKUP($B:$B,'GS Teams'!$A:$D,4,FALSE)))</f>
        <v>F</v>
      </c>
      <c r="F106" s="55" t="str">
        <f>IF(ISNA(VLOOKUP($B:$B,'GS Teams'!$A:$E,5,FALSE))," ",(VLOOKUP($B:$B,'GS Teams'!$A:$E,5,FALSE)))</f>
        <v>Leigh Tang</v>
      </c>
      <c r="G106" s="56">
        <f>IF(ISNA(VLOOKUP($B:$B,'GS Teams'!$A:$F,6,FALSE))," ",(VLOOKUP($B:$B,'GS Teams'!$A:$F,6,FALSE)))</f>
        <v>0</v>
      </c>
      <c r="H106" s="41">
        <v>1.0231481481481482E-2</v>
      </c>
      <c r="I106" s="57" t="str">
        <f>IF(ISNA(VLOOKUP($B:$B,'GS Teams'!$A:$G,7,FALSE))," ",(VLOOKUP($B:$B,'GS Teams'!$A:$G,7,FALSE)))</f>
        <v>Jacqui Walker</v>
      </c>
      <c r="J106" s="54" t="str">
        <f>IF(ISNA(VLOOKUP($B:$B,'GS Teams'!$A:$H,8,FALSE))," ",(VLOOKUP($B:$B,'GS Teams'!$A:$H,8,FALSE)))</f>
        <v>V</v>
      </c>
      <c r="K106" s="58">
        <f t="shared" si="6"/>
        <v>9.9768518518518531E-3</v>
      </c>
      <c r="L106" s="41">
        <v>2.0208333333333335E-2</v>
      </c>
      <c r="M106" s="59" t="str">
        <f>IF(ISNA(VLOOKUP($B:$B,'GS Teams'!$A:$I,9,FALSE))," ",(VLOOKUP($B:$B,'GS Teams'!$A:$I,9,FALSE)))</f>
        <v>Danielle Pizzey</v>
      </c>
      <c r="N106" s="60">
        <f>IF(ISNA(VLOOKUP($B:$B,'GS Teams'!$A:$J,10,FALSE))," ",(VLOOKUP($B:$B,'GS Teams'!$A:$J,10,FALSE)))</f>
        <v>0</v>
      </c>
      <c r="O106" s="58">
        <f t="shared" si="7"/>
        <v>9.7569444444444396E-3</v>
      </c>
      <c r="P106" s="41">
        <v>2.9965277777777775E-2</v>
      </c>
    </row>
    <row r="107" spans="1:16" ht="20.100000000000001" customHeight="1" x14ac:dyDescent="0.25">
      <c r="A107" s="54">
        <v>104</v>
      </c>
      <c r="B107" s="8">
        <v>135</v>
      </c>
      <c r="C107" s="55" t="str">
        <f>IF(ISNA(VLOOKUP($B:$B,'GS Teams'!$A:$D,2,FALSE))," ",(VLOOKUP($B:$B,'GS Teams'!$A:$D,2,FALSE)))</f>
        <v>Tyne Bridge Harriers</v>
      </c>
      <c r="D107" s="56">
        <f>IF(ISNA(VLOOKUP($B:$B,'GS Teams'!$A:$D,3,FALSE))," ",(VLOOKUP($B:$B,'GS Teams'!$A:$D,3,FALSE)))</f>
        <v>15</v>
      </c>
      <c r="E107" s="55" t="str">
        <f>IF(ISNA(VLOOKUP($B:$B,'GS Teams'!$A:$D,4,FALSE))," ",(VLOOKUP($B:$B,'GS Teams'!$A:$D,4,FALSE)))</f>
        <v>F</v>
      </c>
      <c r="F107" s="55" t="str">
        <f>IF(ISNA(VLOOKUP($B:$B,'GS Teams'!$A:$E,5,FALSE))," ",(VLOOKUP($B:$B,'GS Teams'!$A:$E,5,FALSE)))</f>
        <v>Trudie Cheetham</v>
      </c>
      <c r="G107" s="56">
        <f>IF(ISNA(VLOOKUP($B:$B,'GS Teams'!$A:$F,6,FALSE))," ",(VLOOKUP($B:$B,'GS Teams'!$A:$F,6,FALSE)))</f>
        <v>0</v>
      </c>
      <c r="H107" s="41">
        <v>1.0567129629629629E-2</v>
      </c>
      <c r="I107" s="57" t="str">
        <f>IF(ISNA(VLOOKUP($B:$B,'GS Teams'!$A:$G,7,FALSE))," ",(VLOOKUP($B:$B,'GS Teams'!$A:$G,7,FALSE)))</f>
        <v>Kerry Reed</v>
      </c>
      <c r="J107" s="54" t="str">
        <f>IF(ISNA(VLOOKUP($B:$B,'GS Teams'!$A:$H,8,FALSE))," ",(VLOOKUP($B:$B,'GS Teams'!$A:$H,8,FALSE)))</f>
        <v>V</v>
      </c>
      <c r="K107" s="58">
        <f t="shared" si="6"/>
        <v>1.0231481481481482E-2</v>
      </c>
      <c r="L107" s="41">
        <v>2.0798611111111111E-2</v>
      </c>
      <c r="M107" s="59" t="str">
        <f>IF(ISNA(VLOOKUP($B:$B,'GS Teams'!$A:$I,9,FALSE))," ",(VLOOKUP($B:$B,'GS Teams'!$A:$I,9,FALSE)))</f>
        <v>Georgia Wilding</v>
      </c>
      <c r="N107" s="60">
        <f>IF(ISNA(VLOOKUP($B:$B,'GS Teams'!$A:$J,10,FALSE))," ",(VLOOKUP($B:$B,'GS Teams'!$A:$J,10,FALSE)))</f>
        <v>0</v>
      </c>
      <c r="O107" s="58">
        <f t="shared" si="7"/>
        <v>9.3634259259259209E-3</v>
      </c>
      <c r="P107" s="41">
        <v>3.0162037037037032E-2</v>
      </c>
    </row>
    <row r="108" spans="1:16" ht="20.100000000000001" customHeight="1" x14ac:dyDescent="0.25">
      <c r="A108" s="54">
        <v>105</v>
      </c>
      <c r="B108" s="54">
        <v>38</v>
      </c>
      <c r="C108" s="61" t="str">
        <f>IF(ISNA(VLOOKUP($B:$B,'GS Teams'!$A:$D,2,FALSE))," ",(VLOOKUP($B:$B,'GS Teams'!$A:$D,2,FALSE)))</f>
        <v>Claremont Road Runners</v>
      </c>
      <c r="D108" s="56">
        <f>IF(ISNA(VLOOKUP($B:$B,'GS Teams'!$A:$D,3,FALSE))," ",(VLOOKUP($B:$B,'GS Teams'!$A:$D,3,FALSE)))</f>
        <v>8</v>
      </c>
      <c r="E108" s="55" t="str">
        <f>IF(ISNA(VLOOKUP($B:$B,'GS Teams'!$A:$D,4,FALSE))," ",(VLOOKUP($B:$B,'GS Teams'!$A:$D,4,FALSE)))</f>
        <v>M</v>
      </c>
      <c r="F108" s="55" t="str">
        <f>IF(ISNA(VLOOKUP($B:$B,'GS Teams'!$A:$E,5,FALSE))," ",(VLOOKUP($B:$B,'GS Teams'!$A:$E,5,FALSE)))</f>
        <v>David Devennie</v>
      </c>
      <c r="G108" s="56" t="str">
        <f>IF(ISNA(VLOOKUP($B:$B,'GS Teams'!$A:$F,6,FALSE))," ",(VLOOKUP($B:$B,'GS Teams'!$A:$F,6,FALSE)))</f>
        <v>V</v>
      </c>
      <c r="H108" s="41">
        <v>9.9305555555555553E-3</v>
      </c>
      <c r="I108" s="57" t="str">
        <f>IF(ISNA(VLOOKUP($B:$B,'GS Teams'!$A:$G,7,FALSE))," ",(VLOOKUP($B:$B,'GS Teams'!$A:$G,7,FALSE)))</f>
        <v>Sean O'Brien</v>
      </c>
      <c r="J108" s="54">
        <f>IF(ISNA(VLOOKUP($B:$B,'GS Teams'!$A:$H,8,FALSE))," ",(VLOOKUP($B:$B,'GS Teams'!$A:$H,8,FALSE)))</f>
        <v>0</v>
      </c>
      <c r="K108" s="41">
        <f t="shared" si="6"/>
        <v>8.8888888888888924E-3</v>
      </c>
      <c r="L108" s="41">
        <v>1.8819444444444448E-2</v>
      </c>
      <c r="M108" s="59" t="str">
        <f>IF(ISNA(VLOOKUP($B:$B,'GS Teams'!$A:$I,9,FALSE))," ",(VLOOKUP($B:$B,'GS Teams'!$A:$I,9,FALSE)))</f>
        <v>Alan Dunning</v>
      </c>
      <c r="N108" s="60" t="str">
        <f>IF(ISNA(VLOOKUP($B:$B,'GS Teams'!$A:$J,10,FALSE))," ",(VLOOKUP($B:$B,'GS Teams'!$A:$J,10,FALSE)))</f>
        <v>V</v>
      </c>
      <c r="O108" s="58">
        <f t="shared" si="7"/>
        <v>1.1412037037037033E-2</v>
      </c>
      <c r="P108" s="41">
        <v>3.0231481481481481E-2</v>
      </c>
    </row>
    <row r="109" spans="1:16" ht="20.100000000000001" customHeight="1" x14ac:dyDescent="0.25">
      <c r="A109" s="54">
        <v>106</v>
      </c>
      <c r="B109" s="54">
        <v>136</v>
      </c>
      <c r="C109" s="61" t="str">
        <f>IF(ISNA(VLOOKUP($B:$B,'GS Teams'!$A:$D,2,FALSE))," ",(VLOOKUP($B:$B,'GS Teams'!$A:$D,2,FALSE)))</f>
        <v>Tyne Bridge Harriers</v>
      </c>
      <c r="D109" s="56">
        <f>IF(ISNA(VLOOKUP($B:$B,'GS Teams'!$A:$D,3,FALSE))," ",(VLOOKUP($B:$B,'GS Teams'!$A:$D,3,FALSE)))</f>
        <v>16</v>
      </c>
      <c r="E109" s="55" t="str">
        <f>IF(ISNA(VLOOKUP($B:$B,'GS Teams'!$A:$D,4,FALSE))," ",(VLOOKUP($B:$B,'GS Teams'!$A:$D,4,FALSE)))</f>
        <v>F</v>
      </c>
      <c r="F109" s="55" t="str">
        <f>IF(ISNA(VLOOKUP($B:$B,'GS Teams'!$A:$E,5,FALSE))," ",(VLOOKUP($B:$B,'GS Teams'!$A:$E,5,FALSE)))</f>
        <v>Claire McElduff</v>
      </c>
      <c r="G109" s="56">
        <f>IF(ISNA(VLOOKUP($B:$B,'GS Teams'!$A:$F,6,FALSE))," ",(VLOOKUP($B:$B,'GS Teams'!$A:$F,6,FALSE)))</f>
        <v>0</v>
      </c>
      <c r="H109" s="41">
        <v>9.7106481481481471E-3</v>
      </c>
      <c r="I109" s="57" t="str">
        <f>IF(ISNA(VLOOKUP($B:$B,'GS Teams'!$A:$G,7,FALSE))," ",(VLOOKUP($B:$B,'GS Teams'!$A:$G,7,FALSE)))</f>
        <v>Rachel Attley</v>
      </c>
      <c r="J109" s="54" t="str">
        <f>IF(ISNA(VLOOKUP($B:$B,'GS Teams'!$A:$H,8,FALSE))," ",(VLOOKUP($B:$B,'GS Teams'!$A:$H,8,FALSE)))</f>
        <v>V</v>
      </c>
      <c r="K109" s="41">
        <f t="shared" si="6"/>
        <v>1.0486111111111111E-2</v>
      </c>
      <c r="L109" s="41">
        <v>2.0196759259259258E-2</v>
      </c>
      <c r="M109" s="59" t="str">
        <f>IF(ISNA(VLOOKUP($B:$B,'GS Teams'!$A:$I,9,FALSE))," ",(VLOOKUP($B:$B,'GS Teams'!$A:$I,9,FALSE)))</f>
        <v>Adrienne Bishop</v>
      </c>
      <c r="N109" s="60">
        <f>IF(ISNA(VLOOKUP($B:$B,'GS Teams'!$A:$J,10,FALSE))," ",(VLOOKUP($B:$B,'GS Teams'!$A:$J,10,FALSE)))</f>
        <v>0</v>
      </c>
      <c r="O109" s="58">
        <f t="shared" si="7"/>
        <v>1.0034722222222223E-2</v>
      </c>
      <c r="P109" s="41">
        <v>3.0231481481481481E-2</v>
      </c>
    </row>
    <row r="110" spans="1:16" ht="20.100000000000001" customHeight="1" x14ac:dyDescent="0.25">
      <c r="A110" s="54">
        <v>107</v>
      </c>
      <c r="B110" s="54">
        <v>26</v>
      </c>
      <c r="C110" s="55" t="str">
        <f>IF(ISNA(VLOOKUP($B:$B,'GS Teams'!$A:$D,2,FALSE))," ",(VLOOKUP($B:$B,'GS Teams'!$A:$D,2,FALSE)))</f>
        <v>Blyth RC</v>
      </c>
      <c r="D110" s="56">
        <f>IF(ISNA(VLOOKUP($B:$B,'GS Teams'!$A:$D,3,FALSE))," ",(VLOOKUP($B:$B,'GS Teams'!$A:$D,3,FALSE)))</f>
        <v>9</v>
      </c>
      <c r="E110" s="55" t="str">
        <f>IF(ISNA(VLOOKUP($B:$B,'GS Teams'!$A:$D,4,FALSE))," ",(VLOOKUP($B:$B,'GS Teams'!$A:$D,4,FALSE)))</f>
        <v>F</v>
      </c>
      <c r="F110" s="55" t="str">
        <f>IF(ISNA(VLOOKUP($B:$B,'GS Teams'!$A:$E,5,FALSE))," ",(VLOOKUP($B:$B,'GS Teams'!$A:$E,5,FALSE)))</f>
        <v>Gemma Harmon</v>
      </c>
      <c r="G110" s="56">
        <f>IF(ISNA(VLOOKUP($B:$B,'GS Teams'!$A:$F,6,FALSE))," ",(VLOOKUP($B:$B,'GS Teams'!$A:$F,6,FALSE)))</f>
        <v>0</v>
      </c>
      <c r="H110" s="41">
        <v>1.0127314814814815E-2</v>
      </c>
      <c r="I110" s="57" t="str">
        <f>IF(ISNA(VLOOKUP($B:$B,'GS Teams'!$A:$G,7,FALSE))," ",(VLOOKUP($B:$B,'GS Teams'!$A:$G,7,FALSE)))</f>
        <v>Sandra Watson</v>
      </c>
      <c r="J110" s="54" t="str">
        <f>IF(ISNA(VLOOKUP($B:$B,'GS Teams'!$A:$H,8,FALSE))," ",(VLOOKUP($B:$B,'GS Teams'!$A:$H,8,FALSE)))</f>
        <v>V</v>
      </c>
      <c r="K110" s="58">
        <f t="shared" si="6"/>
        <v>1.0069444444444443E-2</v>
      </c>
      <c r="L110" s="41">
        <v>2.0196759259259258E-2</v>
      </c>
      <c r="M110" s="59" t="str">
        <f>IF(ISNA(VLOOKUP($B:$B,'GS Teams'!$A:$I,9,FALSE))," ",(VLOOKUP($B:$B,'GS Teams'!$A:$I,9,FALSE)))</f>
        <v>Lisa Scorer</v>
      </c>
      <c r="N110" s="60" t="str">
        <f>IF(ISNA(VLOOKUP($B:$B,'GS Teams'!$A:$J,10,FALSE))," ",(VLOOKUP($B:$B,'GS Teams'!$A:$J,10,FALSE)))</f>
        <v>V</v>
      </c>
      <c r="O110" s="58">
        <f t="shared" si="7"/>
        <v>1.0127314814814815E-2</v>
      </c>
      <c r="P110" s="41">
        <v>3.0324074074074073E-2</v>
      </c>
    </row>
    <row r="111" spans="1:16" ht="20.100000000000001" customHeight="1" x14ac:dyDescent="0.25">
      <c r="A111" s="54">
        <v>108</v>
      </c>
      <c r="B111" s="54">
        <v>129</v>
      </c>
      <c r="C111" s="61" t="str">
        <f>IF(ISNA(VLOOKUP($B:$B,'GS Teams'!$A:$D,2,FALSE))," ",(VLOOKUP($B:$B,'GS Teams'!$A:$D,2,FALSE)))</f>
        <v>SunderlandStrollers</v>
      </c>
      <c r="D111" s="56">
        <f>IF(ISNA(VLOOKUP($B:$B,'GS Teams'!$A:$D,3,FALSE))," ",(VLOOKUP($B:$B,'GS Teams'!$A:$D,3,FALSE)))</f>
        <v>5</v>
      </c>
      <c r="E111" s="55" t="str">
        <f>IF(ISNA(VLOOKUP($B:$B,'GS Teams'!$A:$D,4,FALSE))," ",(VLOOKUP($B:$B,'GS Teams'!$A:$D,4,FALSE)))</f>
        <v>M</v>
      </c>
      <c r="F111" s="55" t="str">
        <f>IF(ISNA(VLOOKUP($B:$B,'GS Teams'!$A:$E,5,FALSE))," ",(VLOOKUP($B:$B,'GS Teams'!$A:$E,5,FALSE)))</f>
        <v>Steve Kiszow</v>
      </c>
      <c r="G111" s="56" t="str">
        <f>IF(ISNA(VLOOKUP($B:$B,'GS Teams'!$A:$F,6,FALSE))," ",(VLOOKUP($B:$B,'GS Teams'!$A:$F,6,FALSE)))</f>
        <v>V</v>
      </c>
      <c r="H111" s="41">
        <v>9.6759259259259264E-3</v>
      </c>
      <c r="I111" s="57" t="str">
        <f>IF(ISNA(VLOOKUP($B:$B,'GS Teams'!$A:$G,7,FALSE))," ",(VLOOKUP($B:$B,'GS Teams'!$A:$G,7,FALSE)))</f>
        <v>Richard Wilson</v>
      </c>
      <c r="J111" s="54" t="str">
        <f>IF(ISNA(VLOOKUP($B:$B,'GS Teams'!$A:$H,8,FALSE))," ",(VLOOKUP($B:$B,'GS Teams'!$A:$H,8,FALSE)))</f>
        <v>V</v>
      </c>
      <c r="K111" s="41">
        <f t="shared" si="6"/>
        <v>1.0798611111111111E-2</v>
      </c>
      <c r="L111" s="41">
        <v>2.0474537037037038E-2</v>
      </c>
      <c r="M111" s="59" t="str">
        <f>IF(ISNA(VLOOKUP($B:$B,'GS Teams'!$A:$I,9,FALSE))," ",(VLOOKUP($B:$B,'GS Teams'!$A:$I,9,FALSE)))</f>
        <v>Kevin McKitterick</v>
      </c>
      <c r="N111" s="60">
        <f>IF(ISNA(VLOOKUP($B:$B,'GS Teams'!$A:$J,10,FALSE))," ",(VLOOKUP($B:$B,'GS Teams'!$A:$J,10,FALSE)))</f>
        <v>0</v>
      </c>
      <c r="O111" s="58">
        <f t="shared" si="7"/>
        <v>9.9999999999999985E-3</v>
      </c>
      <c r="P111" s="41">
        <v>3.0474537037037036E-2</v>
      </c>
    </row>
    <row r="112" spans="1:16" ht="20.100000000000001" customHeight="1" x14ac:dyDescent="0.25">
      <c r="A112" s="54">
        <v>109</v>
      </c>
      <c r="B112" s="8">
        <v>77</v>
      </c>
      <c r="C112" s="55" t="str">
        <f>IF(ISNA(VLOOKUP($B:$B,'GS Teams'!$A:$D,2,FALSE))," ",(VLOOKUP($B:$B,'GS Teams'!$A:$D,2,FALSE)))</f>
        <v>Heaton Harriers</v>
      </c>
      <c r="D112" s="56">
        <f>IF(ISNA(VLOOKUP($B:$B,'GS Teams'!$A:$D,3,FALSE))," ",(VLOOKUP($B:$B,'GS Teams'!$A:$D,3,FALSE)))</f>
        <v>13</v>
      </c>
      <c r="E112" s="55" t="str">
        <f>IF(ISNA(VLOOKUP($B:$B,'GS Teams'!$A:$D,4,FALSE))," ",(VLOOKUP($B:$B,'GS Teams'!$A:$D,4,FALSE)))</f>
        <v>F</v>
      </c>
      <c r="F112" s="55" t="str">
        <f>IF(ISNA(VLOOKUP($B:$B,'GS Teams'!$A:$E,5,FALSE))," ",(VLOOKUP($B:$B,'GS Teams'!$A:$E,5,FALSE)))</f>
        <v>Lisa Boyd</v>
      </c>
      <c r="G112" s="56" t="str">
        <f>IF(ISNA(VLOOKUP($B:$B,'GS Teams'!$A:$F,6,FALSE))," ",(VLOOKUP($B:$B,'GS Teams'!$A:$F,6,FALSE)))</f>
        <v>V</v>
      </c>
      <c r="H112" s="41">
        <v>1.1099537037037038E-2</v>
      </c>
      <c r="I112" s="57" t="str">
        <f>IF(ISNA(VLOOKUP($B:$B,'GS Teams'!$A:$G,7,FALSE))," ",(VLOOKUP($B:$B,'GS Teams'!$A:$G,7,FALSE)))</f>
        <v>Collette Whitfield</v>
      </c>
      <c r="J112" s="54">
        <f>IF(ISNA(VLOOKUP($B:$B,'GS Teams'!$A:$H,8,FALSE))," ",(VLOOKUP($B:$B,'GS Teams'!$A:$H,8,FALSE)))</f>
        <v>0</v>
      </c>
      <c r="K112" s="58">
        <f t="shared" si="6"/>
        <v>9.0972222222222201E-3</v>
      </c>
      <c r="L112" s="41">
        <v>2.0196759259259258E-2</v>
      </c>
      <c r="M112" s="59" t="str">
        <f>IF(ISNA(VLOOKUP($B:$B,'GS Teams'!$A:$I,9,FALSE))," ",(VLOOKUP($B:$B,'GS Teams'!$A:$I,9,FALSE)))</f>
        <v xml:space="preserve">Jenny Friend </v>
      </c>
      <c r="N112" s="60" t="str">
        <f>IF(ISNA(VLOOKUP($B:$B,'GS Teams'!$A:$J,10,FALSE))," ",(VLOOKUP($B:$B,'GS Teams'!$A:$J,10,FALSE)))</f>
        <v>V</v>
      </c>
      <c r="O112" s="58">
        <f t="shared" si="7"/>
        <v>1.0381944444444444E-2</v>
      </c>
      <c r="P112" s="41">
        <v>3.0578703703703702E-2</v>
      </c>
    </row>
    <row r="113" spans="1:16" ht="20.100000000000001" customHeight="1" x14ac:dyDescent="0.25">
      <c r="A113" s="54">
        <v>110</v>
      </c>
      <c r="B113" s="54">
        <v>84</v>
      </c>
      <c r="C113" s="55" t="str">
        <f>IF(ISNA(VLOOKUP($B:$B,'GS Teams'!$A:$D,2,FALSE))," ",(VLOOKUP($B:$B,'GS Teams'!$A:$D,2,FALSE)))</f>
        <v>Jarrow &amp; Hebburn</v>
      </c>
      <c r="D113" s="56">
        <f>IF(ISNA(VLOOKUP($B:$B,'GS Teams'!$A:$D,3,FALSE))," ",(VLOOKUP($B:$B,'GS Teams'!$A:$D,3,FALSE)))</f>
        <v>6</v>
      </c>
      <c r="E113" s="55" t="str">
        <f>IF(ISNA(VLOOKUP($B:$B,'GS Teams'!$A:$D,4,FALSE))," ",(VLOOKUP($B:$B,'GS Teams'!$A:$D,4,FALSE)))</f>
        <v>F</v>
      </c>
      <c r="F113" s="55" t="str">
        <f>IF(ISNA(VLOOKUP($B:$B,'GS Teams'!$A:$E,5,FALSE))," ",(VLOOKUP($B:$B,'GS Teams'!$A:$E,5,FALSE)))</f>
        <v>Suzanna Jackson</v>
      </c>
      <c r="G113" s="56">
        <f>IF(ISNA(VLOOKUP($B:$B,'GS Teams'!$A:$F,6,FALSE))," ",(VLOOKUP($B:$B,'GS Teams'!$A:$F,6,FALSE)))</f>
        <v>0</v>
      </c>
      <c r="H113" s="41">
        <v>9.6412037037037039E-3</v>
      </c>
      <c r="I113" s="57" t="str">
        <f>IF(ISNA(VLOOKUP($B:$B,'GS Teams'!$A:$G,7,FALSE))," ",(VLOOKUP($B:$B,'GS Teams'!$A:$G,7,FALSE)))</f>
        <v>Helen Johnson</v>
      </c>
      <c r="J113" s="54" t="str">
        <f>IF(ISNA(VLOOKUP($B:$B,'GS Teams'!$A:$H,8,FALSE))," ",(VLOOKUP($B:$B,'GS Teams'!$A:$H,8,FALSE)))</f>
        <v>V</v>
      </c>
      <c r="K113" s="58">
        <f t="shared" si="6"/>
        <v>9.5370370370370383E-3</v>
      </c>
      <c r="L113" s="41">
        <v>1.9178240740740742E-2</v>
      </c>
      <c r="M113" s="59" t="str">
        <f>IF(ISNA(VLOOKUP($B:$B,'GS Teams'!$A:$I,9,FALSE))," ",(VLOOKUP($B:$B,'GS Teams'!$A:$I,9,FALSE)))</f>
        <v>Andrea Fyal</v>
      </c>
      <c r="N113" s="60" t="str">
        <f>IF(ISNA(VLOOKUP($B:$B,'GS Teams'!$A:$J,10,FALSE))," ",(VLOOKUP($B:$B,'GS Teams'!$A:$J,10,FALSE)))</f>
        <v>V</v>
      </c>
      <c r="O113" s="58">
        <f t="shared" si="7"/>
        <v>1.1412037037037033E-2</v>
      </c>
      <c r="P113" s="41">
        <v>3.0590277777777775E-2</v>
      </c>
    </row>
    <row r="114" spans="1:16" ht="20.100000000000001" customHeight="1" x14ac:dyDescent="0.25">
      <c r="A114" s="54">
        <v>111</v>
      </c>
      <c r="B114" s="54">
        <v>105</v>
      </c>
      <c r="C114" s="55" t="str">
        <f>IF(ISNA(VLOOKUP($B:$B,'GS Teams'!$A:$D,2,FALSE))," ",(VLOOKUP($B:$B,'GS Teams'!$A:$D,2,FALSE)))</f>
        <v>North Shields Poly</v>
      </c>
      <c r="D114" s="56">
        <f>IF(ISNA(VLOOKUP($B:$B,'GS Teams'!$A:$D,3,FALSE))," ",(VLOOKUP($B:$B,'GS Teams'!$A:$D,3,FALSE)))</f>
        <v>11</v>
      </c>
      <c r="E114" s="55" t="str">
        <f>IF(ISNA(VLOOKUP($B:$B,'GS Teams'!$A:$D,4,FALSE))," ",(VLOOKUP($B:$B,'GS Teams'!$A:$D,4,FALSE)))</f>
        <v>M</v>
      </c>
      <c r="F114" s="55" t="str">
        <f>IF(ISNA(VLOOKUP($B:$B,'GS Teams'!$A:$E,5,FALSE))," ",(VLOOKUP($B:$B,'GS Teams'!$A:$E,5,FALSE)))</f>
        <v>Huw Parry</v>
      </c>
      <c r="G114" s="56" t="str">
        <f>IF(ISNA(VLOOKUP($B:$B,'GS Teams'!$A:$F,6,FALSE))," ",(VLOOKUP($B:$B,'GS Teams'!$A:$F,6,FALSE)))</f>
        <v>V</v>
      </c>
      <c r="H114" s="41">
        <v>9.571759259259259E-3</v>
      </c>
      <c r="I114" s="57" t="str">
        <f>IF(ISNA(VLOOKUP($B:$B,'GS Teams'!$A:$G,7,FALSE))," ",(VLOOKUP($B:$B,'GS Teams'!$A:$G,7,FALSE)))</f>
        <v>Phil Rees</v>
      </c>
      <c r="J114" s="54" t="str">
        <f>IF(ISNA(VLOOKUP($B:$B,'GS Teams'!$A:$H,8,FALSE))," ",(VLOOKUP($B:$B,'GS Teams'!$A:$H,8,FALSE)))</f>
        <v>V</v>
      </c>
      <c r="K114" s="58">
        <f t="shared" si="6"/>
        <v>1.0474537037037036E-2</v>
      </c>
      <c r="L114" s="41">
        <v>2.0046296296296295E-2</v>
      </c>
      <c r="M114" s="59" t="str">
        <f>IF(ISNA(VLOOKUP($B:$B,'GS Teams'!$A:$I,9,FALSE))," ",(VLOOKUP($B:$B,'GS Teams'!$A:$I,9,FALSE)))</f>
        <v>Colin Brown</v>
      </c>
      <c r="N114" s="60" t="str">
        <f>IF(ISNA(VLOOKUP($B:$B,'GS Teams'!$A:$J,10,FALSE))," ",(VLOOKUP($B:$B,'GS Teams'!$A:$J,10,FALSE)))</f>
        <v>V</v>
      </c>
      <c r="O114" s="58">
        <f t="shared" si="7"/>
        <v>1.1018518518518518E-2</v>
      </c>
      <c r="P114" s="41">
        <v>3.1064814814814812E-2</v>
      </c>
    </row>
    <row r="115" spans="1:16" ht="20.100000000000001" customHeight="1" x14ac:dyDescent="0.25">
      <c r="A115" s="54">
        <v>112</v>
      </c>
      <c r="B115" s="54">
        <v>92</v>
      </c>
      <c r="C115" s="55" t="str">
        <f>IF(ISNA(VLOOKUP($B:$B,'GS Teams'!$A:$D,2,FALSE))," ",(VLOOKUP($B:$B,'GS Teams'!$A:$D,2,FALSE)))</f>
        <v xml:space="preserve">Morpeth </v>
      </c>
      <c r="D115" s="56">
        <f>IF(ISNA(VLOOKUP($B:$B,'GS Teams'!$A:$D,3,FALSE))," ",(VLOOKUP($B:$B,'GS Teams'!$A:$D,3,FALSE)))</f>
        <v>2</v>
      </c>
      <c r="E115" s="55" t="str">
        <f>IF(ISNA(VLOOKUP($B:$B,'GS Teams'!$A:$D,4,FALSE))," ",(VLOOKUP($B:$B,'GS Teams'!$A:$D,4,FALSE)))</f>
        <v>F</v>
      </c>
      <c r="F115" s="55" t="str">
        <f>IF(ISNA(VLOOKUP($B:$B,'GS Teams'!$A:$E,5,FALSE))," ",(VLOOKUP($B:$B,'GS Teams'!$A:$E,5,FALSE)))</f>
        <v>Helen Bruce</v>
      </c>
      <c r="G115" s="56" t="str">
        <f>IF(ISNA(VLOOKUP($B:$B,'GS Teams'!$A:$F,6,FALSE))," ",(VLOOKUP($B:$B,'GS Teams'!$A:$F,6,FALSE)))</f>
        <v>V</v>
      </c>
      <c r="H115" s="41">
        <v>1.0011574074074074E-2</v>
      </c>
      <c r="I115" s="57" t="str">
        <f>IF(ISNA(VLOOKUP($B:$B,'GS Teams'!$A:$G,7,FALSE))," ",(VLOOKUP($B:$B,'GS Teams'!$A:$G,7,FALSE)))</f>
        <v>Jenny Glossop</v>
      </c>
      <c r="J115" s="54">
        <f>IF(ISNA(VLOOKUP($B:$B,'GS Teams'!$A:$H,8,FALSE))," ",(VLOOKUP($B:$B,'GS Teams'!$A:$H,8,FALSE)))</f>
        <v>0</v>
      </c>
      <c r="K115" s="58">
        <f t="shared" si="6"/>
        <v>1.0949074074074075E-2</v>
      </c>
      <c r="L115" s="41">
        <v>2.0960648148148148E-2</v>
      </c>
      <c r="M115" s="59" t="str">
        <f>IF(ISNA(VLOOKUP($B:$B,'GS Teams'!$A:$I,9,FALSE))," ",(VLOOKUP($B:$B,'GS Teams'!$A:$I,9,FALSE)))</f>
        <v>Jane Kirby</v>
      </c>
      <c r="N115" s="60" t="str">
        <f>IF(ISNA(VLOOKUP($B:$B,'GS Teams'!$A:$J,10,FALSE))," ",(VLOOKUP($B:$B,'GS Teams'!$A:$J,10,FALSE)))</f>
        <v>V</v>
      </c>
      <c r="O115" s="58">
        <f t="shared" si="7"/>
        <v>1.0138888888888888E-2</v>
      </c>
      <c r="P115" s="41">
        <v>3.1099537037037037E-2</v>
      </c>
    </row>
    <row r="116" spans="1:16" ht="20.100000000000001" customHeight="1" x14ac:dyDescent="0.25">
      <c r="A116" s="54">
        <v>113</v>
      </c>
      <c r="B116" s="8">
        <v>159</v>
      </c>
      <c r="C116" s="55" t="str">
        <f>IF(ISNA(VLOOKUP($B:$B,'GS Teams'!$A:$D,2,FALSE))," ",(VLOOKUP($B:$B,'GS Teams'!$A:$D,2,FALSE)))</f>
        <v>Low Fell</v>
      </c>
      <c r="D116" s="56">
        <f>IF(ISNA(VLOOKUP($B:$B,'GS Teams'!$A:$D,3,FALSE))," ",(VLOOKUP($B:$B,'GS Teams'!$A:$D,3,FALSE)))</f>
        <v>2</v>
      </c>
      <c r="E116" s="55" t="str">
        <f>IF(ISNA(VLOOKUP($B:$B,'GS Teams'!$A:$D,4,FALSE))," ",(VLOOKUP($B:$B,'GS Teams'!$A:$D,4,FALSE)))</f>
        <v>F</v>
      </c>
      <c r="F116" s="55" t="str">
        <f>IF(ISNA(VLOOKUP($B:$B,'GS Teams'!$A:$E,5,FALSE))," ",(VLOOKUP($B:$B,'GS Teams'!$A:$E,5,FALSE)))</f>
        <v>V Halse</v>
      </c>
      <c r="G116" s="56" t="str">
        <f>IF(ISNA(VLOOKUP($B:$B,'GS Teams'!$A:$F,6,FALSE))," ",(VLOOKUP($B:$B,'GS Teams'!$A:$F,6,FALSE)))</f>
        <v>V</v>
      </c>
      <c r="H116" s="41">
        <v>1.0590277777777777E-2</v>
      </c>
      <c r="I116" s="57" t="str">
        <f>IF(ISNA(VLOOKUP($B:$B,'GS Teams'!$A:$G,7,FALSE))," ",(VLOOKUP($B:$B,'GS Teams'!$A:$G,7,FALSE)))</f>
        <v>C Brewis</v>
      </c>
      <c r="J116" s="54">
        <f>IF(ISNA(VLOOKUP($B:$B,'GS Teams'!$A:$H,8,FALSE))," ",(VLOOKUP($B:$B,'GS Teams'!$A:$H,8,FALSE)))</f>
        <v>0</v>
      </c>
      <c r="K116" s="58">
        <f t="shared" si="6"/>
        <v>9.6064814814814815E-3</v>
      </c>
      <c r="L116" s="41">
        <v>2.0196759259259258E-2</v>
      </c>
      <c r="M116" s="59" t="str">
        <f>IF(ISNA(VLOOKUP($B:$B,'GS Teams'!$A:$I,9,FALSE))," ",(VLOOKUP($B:$B,'GS Teams'!$A:$I,9,FALSE)))</f>
        <v>L Mulroy</v>
      </c>
      <c r="N116" s="60">
        <f>IF(ISNA(VLOOKUP($B:$B,'GS Teams'!$A:$J,10,FALSE))," ",(VLOOKUP($B:$B,'GS Teams'!$A:$J,10,FALSE)))</f>
        <v>0</v>
      </c>
      <c r="O116" s="58">
        <f t="shared" si="7"/>
        <v>1.1215277777777779E-2</v>
      </c>
      <c r="P116" s="41">
        <v>3.1412037037037037E-2</v>
      </c>
    </row>
    <row r="117" spans="1:16" ht="20.100000000000001" customHeight="1" x14ac:dyDescent="0.25">
      <c r="A117" s="54">
        <v>114</v>
      </c>
      <c r="B117" s="54">
        <v>54</v>
      </c>
      <c r="C117" s="55" t="str">
        <f>IF(ISNA(VLOOKUP($B:$B,'GS Teams'!$A:$D,2,FALSE))," ",(VLOOKUP($B:$B,'GS Teams'!$A:$D,2,FALSE)))</f>
        <v xml:space="preserve">Gateshead Harriers </v>
      </c>
      <c r="D117" s="56">
        <f>IF(ISNA(VLOOKUP($B:$B,'GS Teams'!$A:$D,3,FALSE))," ",(VLOOKUP($B:$B,'GS Teams'!$A:$D,3,FALSE)))</f>
        <v>4</v>
      </c>
      <c r="E117" s="55" t="str">
        <f>IF(ISNA(VLOOKUP($B:$B,'GS Teams'!$A:$D,4,FALSE))," ",(VLOOKUP($B:$B,'GS Teams'!$A:$D,4,FALSE)))</f>
        <v>F</v>
      </c>
      <c r="F117" s="55" t="str">
        <f>IF(ISNA(VLOOKUP($B:$B,'GS Teams'!$A:$E,5,FALSE))," ",(VLOOKUP($B:$B,'GS Teams'!$A:$E,5,FALSE)))</f>
        <v>Kate Whickham</v>
      </c>
      <c r="G117" s="56">
        <f>IF(ISNA(VLOOKUP($B:$B,'GS Teams'!$A:$F,6,FALSE))," ",(VLOOKUP($B:$B,'GS Teams'!$A:$F,6,FALSE)))</f>
        <v>0</v>
      </c>
      <c r="H117" s="41">
        <v>1.0092592592592592E-2</v>
      </c>
      <c r="I117" s="57" t="str">
        <f>IF(ISNA(VLOOKUP($B:$B,'GS Teams'!$A:$G,7,FALSE))," ",(VLOOKUP($B:$B,'GS Teams'!$A:$G,7,FALSE)))</f>
        <v>Angela Kirtley</v>
      </c>
      <c r="J117" s="54" t="str">
        <f>IF(ISNA(VLOOKUP($B:$B,'GS Teams'!$A:$H,8,FALSE))," ",(VLOOKUP($B:$B,'GS Teams'!$A:$H,8,FALSE)))</f>
        <v>V</v>
      </c>
      <c r="K117" s="58">
        <f t="shared" si="6"/>
        <v>1.0104166666666666E-2</v>
      </c>
      <c r="L117" s="41">
        <v>2.0196759259259258E-2</v>
      </c>
      <c r="M117" s="59" t="str">
        <f>IF(ISNA(VLOOKUP($B:$B,'GS Teams'!$A:$I,9,FALSE))," ",(VLOOKUP($B:$B,'GS Teams'!$A:$I,9,FALSE)))</f>
        <v>Karen Joynson</v>
      </c>
      <c r="N117" s="60" t="str">
        <f>IF(ISNA(VLOOKUP($B:$B,'GS Teams'!$A:$J,10,FALSE))," ",(VLOOKUP($B:$B,'GS Teams'!$A:$J,10,FALSE)))</f>
        <v>V</v>
      </c>
      <c r="O117" s="58">
        <f t="shared" si="7"/>
        <v>1.1342592592592595E-2</v>
      </c>
      <c r="P117" s="41">
        <v>3.1539351851851853E-2</v>
      </c>
    </row>
    <row r="118" spans="1:16" ht="20.100000000000001" customHeight="1" x14ac:dyDescent="0.25">
      <c r="A118" s="54">
        <v>115</v>
      </c>
      <c r="B118" s="8">
        <v>115</v>
      </c>
      <c r="C118" s="55" t="str">
        <f>IF(ISNA(VLOOKUP($B:$B,'GS Teams'!$A:$D,2,FALSE))," ",(VLOOKUP($B:$B,'GS Teams'!$A:$D,2,FALSE)))</f>
        <v>North Shields Poly</v>
      </c>
      <c r="D118" s="56">
        <f>IF(ISNA(VLOOKUP($B:$B,'GS Teams'!$A:$D,3,FALSE))," ",(VLOOKUP($B:$B,'GS Teams'!$A:$D,3,FALSE)))</f>
        <v>21</v>
      </c>
      <c r="E118" s="55" t="str">
        <f>IF(ISNA(VLOOKUP($B:$B,'GS Teams'!$A:$D,4,FALSE))," ",(VLOOKUP($B:$B,'GS Teams'!$A:$D,4,FALSE)))</f>
        <v>F</v>
      </c>
      <c r="F118" s="55" t="str">
        <f>IF(ISNA(VLOOKUP($B:$B,'GS Teams'!$A:$E,5,FALSE))," ",(VLOOKUP($B:$B,'GS Teams'!$A:$E,5,FALSE)))</f>
        <v>R Carr</v>
      </c>
      <c r="G118" s="56" t="str">
        <f>IF(ISNA(VLOOKUP($B:$B,'GS Teams'!$A:$F,6,FALSE))," ",(VLOOKUP($B:$B,'GS Teams'!$A:$F,6,FALSE)))</f>
        <v>V</v>
      </c>
      <c r="H118" s="41">
        <v>1.042824074074074E-2</v>
      </c>
      <c r="I118" s="57" t="str">
        <f>IF(ISNA(VLOOKUP($B:$B,'GS Teams'!$A:$G,7,FALSE))," ",(VLOOKUP($B:$B,'GS Teams'!$A:$G,7,FALSE)))</f>
        <v>K Swindon</v>
      </c>
      <c r="J118" s="54" t="str">
        <f>IF(ISNA(VLOOKUP($B:$B,'GS Teams'!$A:$H,8,FALSE))," ",(VLOOKUP($B:$B,'GS Teams'!$A:$H,8,FALSE)))</f>
        <v>V</v>
      </c>
      <c r="K118" s="58">
        <f t="shared" si="6"/>
        <v>1.1527777777777777E-2</v>
      </c>
      <c r="L118" s="41">
        <v>2.1956018518518517E-2</v>
      </c>
      <c r="M118" s="59" t="str">
        <f>IF(ISNA(VLOOKUP($B:$B,'GS Teams'!$A:$I,9,FALSE))," ",(VLOOKUP($B:$B,'GS Teams'!$A:$I,9,FALSE)))</f>
        <v>J Simpson</v>
      </c>
      <c r="N118" s="60">
        <f>IF(ISNA(VLOOKUP($B:$B,'GS Teams'!$A:$J,10,FALSE))," ",(VLOOKUP($B:$B,'GS Teams'!$A:$J,10,FALSE)))</f>
        <v>0</v>
      </c>
      <c r="O118" s="58">
        <f t="shared" si="7"/>
        <v>9.6180555555555568E-3</v>
      </c>
      <c r="P118" s="41">
        <v>3.1574074074074074E-2</v>
      </c>
    </row>
    <row r="119" spans="1:16" ht="20.100000000000001" customHeight="1" x14ac:dyDescent="0.25">
      <c r="A119" s="54">
        <v>116</v>
      </c>
      <c r="B119" s="8">
        <v>157</v>
      </c>
      <c r="C119" s="55" t="str">
        <f>IF(ISNA(VLOOKUP($B:$B,'GS Teams'!$A:$D,2,FALSE))," ",(VLOOKUP($B:$B,'GS Teams'!$A:$D,2,FALSE)))</f>
        <v>Wallsend Harriers</v>
      </c>
      <c r="D119" s="56">
        <f>IF(ISNA(VLOOKUP($B:$B,'GS Teams'!$A:$D,3,FALSE))," ",(VLOOKUP($B:$B,'GS Teams'!$A:$D,3,FALSE)))</f>
        <v>8</v>
      </c>
      <c r="E119" s="55" t="str">
        <f>IF(ISNA(VLOOKUP($B:$B,'GS Teams'!$A:$D,4,FALSE))," ",(VLOOKUP($B:$B,'GS Teams'!$A:$D,4,FALSE)))</f>
        <v>F</v>
      </c>
      <c r="F119" s="55" t="str">
        <f>IF(ISNA(VLOOKUP($B:$B,'GS Teams'!$A:$E,5,FALSE))," ",(VLOOKUP($B:$B,'GS Teams'!$A:$E,5,FALSE)))</f>
        <v>M Margison</v>
      </c>
      <c r="G119" s="56" t="str">
        <f>IF(ISNA(VLOOKUP($B:$B,'GS Teams'!$A:$F,6,FALSE))," ",(VLOOKUP($B:$B,'GS Teams'!$A:$F,6,FALSE)))</f>
        <v>V</v>
      </c>
      <c r="H119" s="41">
        <v>1.0486111111111111E-2</v>
      </c>
      <c r="I119" s="57" t="str">
        <f>IF(ISNA(VLOOKUP($B:$B,'GS Teams'!$A:$G,7,FALSE))," ",(VLOOKUP($B:$B,'GS Teams'!$A:$G,7,FALSE)))</f>
        <v>A French</v>
      </c>
      <c r="J119" s="54" t="str">
        <f>IF(ISNA(VLOOKUP($B:$B,'GS Teams'!$A:$H,8,FALSE))," ",(VLOOKUP($B:$B,'GS Teams'!$A:$H,8,FALSE)))</f>
        <v>V</v>
      </c>
      <c r="K119" s="58">
        <f t="shared" si="6"/>
        <v>9.7106481481481471E-3</v>
      </c>
      <c r="L119" s="41">
        <v>2.0196759259259258E-2</v>
      </c>
      <c r="M119" s="59" t="str">
        <f>IF(ISNA(VLOOKUP($B:$B,'GS Teams'!$A:$I,9,FALSE))," ",(VLOOKUP($B:$B,'GS Teams'!$A:$I,9,FALSE)))</f>
        <v>J Collinson</v>
      </c>
      <c r="N119" s="60" t="str">
        <f>IF(ISNA(VLOOKUP($B:$B,'GS Teams'!$A:$J,10,FALSE))," ",(VLOOKUP($B:$B,'GS Teams'!$A:$J,10,FALSE)))</f>
        <v>V</v>
      </c>
      <c r="O119" s="58">
        <f t="shared" si="7"/>
        <v>1.1458333333333338E-2</v>
      </c>
      <c r="P119" s="41">
        <v>3.1655092592592596E-2</v>
      </c>
    </row>
    <row r="120" spans="1:16" ht="20.100000000000001" customHeight="1" x14ac:dyDescent="0.25">
      <c r="A120" s="54">
        <v>117</v>
      </c>
      <c r="B120" s="8">
        <v>22</v>
      </c>
      <c r="C120" s="55" t="str">
        <f>IF(ISNA(VLOOKUP($B:$B,'GS Teams'!$A:$D,2,FALSE))," ",(VLOOKUP($B:$B,'GS Teams'!$A:$D,2,FALSE)))</f>
        <v>Blyth RC</v>
      </c>
      <c r="D120" s="56">
        <f>IF(ISNA(VLOOKUP($B:$B,'GS Teams'!$A:$D,3,FALSE))," ",(VLOOKUP($B:$B,'GS Teams'!$A:$D,3,FALSE)))</f>
        <v>5</v>
      </c>
      <c r="E120" s="55" t="str">
        <f>IF(ISNA(VLOOKUP($B:$B,'GS Teams'!$A:$D,4,FALSE))," ",(VLOOKUP($B:$B,'GS Teams'!$A:$D,4,FALSE)))</f>
        <v>M</v>
      </c>
      <c r="F120" s="55" t="str">
        <f>IF(ISNA(VLOOKUP($B:$B,'GS Teams'!$A:$E,5,FALSE))," ",(VLOOKUP($B:$B,'GS Teams'!$A:$E,5,FALSE)))</f>
        <v>David McGarry</v>
      </c>
      <c r="G120" s="56" t="str">
        <f>IF(ISNA(VLOOKUP($B:$B,'GS Teams'!$A:$F,6,FALSE))," ",(VLOOKUP($B:$B,'GS Teams'!$A:$F,6,FALSE)))</f>
        <v>V</v>
      </c>
      <c r="H120" s="41">
        <v>1.0706018518518517E-2</v>
      </c>
      <c r="I120" s="57" t="str">
        <f>IF(ISNA(VLOOKUP($B:$B,'GS Teams'!$A:$G,7,FALSE))," ",(VLOOKUP($B:$B,'GS Teams'!$A:$G,7,FALSE)))</f>
        <v>Dave Bradley</v>
      </c>
      <c r="J120" s="54" t="str">
        <f>IF(ISNA(VLOOKUP($B:$B,'GS Teams'!$A:$H,8,FALSE))," ",(VLOOKUP($B:$B,'GS Teams'!$A:$H,8,FALSE)))</f>
        <v>V</v>
      </c>
      <c r="K120" s="58">
        <f t="shared" si="6"/>
        <v>1.005787037037037E-2</v>
      </c>
      <c r="L120" s="41">
        <v>2.0763888888888887E-2</v>
      </c>
      <c r="M120" s="59" t="str">
        <f>IF(ISNA(VLOOKUP($B:$B,'GS Teams'!$A:$I,9,FALSE))," ",(VLOOKUP($B:$B,'GS Teams'!$A:$I,9,FALSE)))</f>
        <v>Trevor Wakenshaw</v>
      </c>
      <c r="N120" s="60" t="str">
        <f>IF(ISNA(VLOOKUP($B:$B,'GS Teams'!$A:$J,10,FALSE))," ",(VLOOKUP($B:$B,'GS Teams'!$A:$J,10,FALSE)))</f>
        <v>V</v>
      </c>
      <c r="O120" s="58">
        <f t="shared" si="7"/>
        <v>1.0937500000000003E-2</v>
      </c>
      <c r="P120" s="41">
        <v>3.170138888888889E-2</v>
      </c>
    </row>
    <row r="121" spans="1:16" ht="20.100000000000001" customHeight="1" x14ac:dyDescent="0.25">
      <c r="A121" s="54">
        <v>118</v>
      </c>
      <c r="B121" s="8">
        <v>12</v>
      </c>
      <c r="C121" s="55" t="str">
        <f>IF(ISNA(VLOOKUP($B:$B,'GS Teams'!$A:$D,2,FALSE))," ",(VLOOKUP($B:$B,'GS Teams'!$A:$D,2,FALSE)))</f>
        <v>Ashington Hirst</v>
      </c>
      <c r="D121" s="56">
        <f>IF(ISNA(VLOOKUP($B:$B,'GS Teams'!$A:$D,3,FALSE))," ",(VLOOKUP($B:$B,'GS Teams'!$A:$D,3,FALSE)))</f>
        <v>8</v>
      </c>
      <c r="E121" s="55" t="str">
        <f>IF(ISNA(VLOOKUP($B:$B,'GS Teams'!$A:$D,4,FALSE))," ",(VLOOKUP($B:$B,'GS Teams'!$A:$D,4,FALSE)))</f>
        <v>M</v>
      </c>
      <c r="F121" s="55" t="str">
        <f>IF(ISNA(VLOOKUP($B:$B,'GS Teams'!$A:$E,5,FALSE))," ",(VLOOKUP($B:$B,'GS Teams'!$A:$E,5,FALSE)))</f>
        <v>Roy Paddock</v>
      </c>
      <c r="G121" s="56" t="str">
        <f>IF(ISNA(VLOOKUP($B:$B,'GS Teams'!$A:$F,6,FALSE))," ",(VLOOKUP($B:$B,'GS Teams'!$A:$F,6,FALSE)))</f>
        <v>V</v>
      </c>
      <c r="H121" s="41">
        <v>1.0532407407407407E-2</v>
      </c>
      <c r="I121" s="57" t="str">
        <f>IF(ISNA(VLOOKUP($B:$B,'GS Teams'!$A:$G,7,FALSE))," ",(VLOOKUP($B:$B,'GS Teams'!$A:$G,7,FALSE)))</f>
        <v>Stud Haddow</v>
      </c>
      <c r="J121" s="54">
        <f>IF(ISNA(VLOOKUP($B:$B,'GS Teams'!$A:$H,8,FALSE))," ",(VLOOKUP($B:$B,'GS Teams'!$A:$H,8,FALSE)))</f>
        <v>0</v>
      </c>
      <c r="K121" s="58">
        <f t="shared" si="6"/>
        <v>1.0729166666666668E-2</v>
      </c>
      <c r="L121" s="41">
        <v>2.1261574074074075E-2</v>
      </c>
      <c r="M121" s="59" t="str">
        <f>IF(ISNA(VLOOKUP($B:$B,'GS Teams'!$A:$I,9,FALSE))," ",(VLOOKUP($B:$B,'GS Teams'!$A:$I,9,FALSE)))</f>
        <v>Andrew Cobb</v>
      </c>
      <c r="N121" s="60" t="str">
        <f>IF(ISNA(VLOOKUP($B:$B,'GS Teams'!$A:$J,10,FALSE))," ",(VLOOKUP($B:$B,'GS Teams'!$A:$J,10,FALSE)))</f>
        <v>V</v>
      </c>
      <c r="O121" s="58">
        <f t="shared" si="7"/>
        <v>1.0543981481481477E-2</v>
      </c>
      <c r="P121" s="41">
        <v>3.1805555555555552E-2</v>
      </c>
    </row>
    <row r="122" spans="1:16" ht="20.100000000000001" customHeight="1" x14ac:dyDescent="0.25">
      <c r="A122" s="54">
        <v>119</v>
      </c>
      <c r="B122" s="8">
        <v>137</v>
      </c>
      <c r="C122" s="55" t="str">
        <f>IF(ISNA(VLOOKUP($B:$B,'GS Teams'!$A:$D,2,FALSE))," ",(VLOOKUP($B:$B,'GS Teams'!$A:$D,2,FALSE)))</f>
        <v>Tyne Bridge Harriers</v>
      </c>
      <c r="D122" s="56">
        <f>IF(ISNA(VLOOKUP($B:$B,'GS Teams'!$A:$D,3,FALSE))," ",(VLOOKUP($B:$B,'GS Teams'!$A:$D,3,FALSE)))</f>
        <v>17</v>
      </c>
      <c r="E122" s="55" t="str">
        <f>IF(ISNA(VLOOKUP($B:$B,'GS Teams'!$A:$D,4,FALSE))," ",(VLOOKUP($B:$B,'GS Teams'!$A:$D,4,FALSE)))</f>
        <v>F</v>
      </c>
      <c r="F122" s="55" t="str">
        <f>IF(ISNA(VLOOKUP($B:$B,'GS Teams'!$A:$E,5,FALSE))," ",(VLOOKUP($B:$B,'GS Teams'!$A:$E,5,FALSE)))</f>
        <v>Steph Isaac</v>
      </c>
      <c r="G122" s="56">
        <f>IF(ISNA(VLOOKUP($B:$B,'GS Teams'!$A:$F,6,FALSE))," ",(VLOOKUP($B:$B,'GS Teams'!$A:$F,6,FALSE)))</f>
        <v>0</v>
      </c>
      <c r="H122" s="41">
        <v>1.0416666666666666E-2</v>
      </c>
      <c r="I122" s="57" t="str">
        <f>IF(ISNA(VLOOKUP($B:$B,'GS Teams'!$A:$G,7,FALSE))," ",(VLOOKUP($B:$B,'GS Teams'!$A:$G,7,FALSE)))</f>
        <v>Rachael Taylor</v>
      </c>
      <c r="J122" s="54" t="str">
        <f>IF(ISNA(VLOOKUP($B:$B,'GS Teams'!$A:$H,8,FALSE))," ",(VLOOKUP($B:$B,'GS Teams'!$A:$H,8,FALSE)))</f>
        <v>V</v>
      </c>
      <c r="K122" s="58">
        <f t="shared" si="6"/>
        <v>1.0682870370370372E-2</v>
      </c>
      <c r="L122" s="41">
        <v>2.1099537037037038E-2</v>
      </c>
      <c r="M122" s="59" t="str">
        <f>IF(ISNA(VLOOKUP($B:$B,'GS Teams'!$A:$I,9,FALSE))," ",(VLOOKUP($B:$B,'GS Teams'!$A:$I,9,FALSE)))</f>
        <v>Victoria Harrison</v>
      </c>
      <c r="N122" s="60">
        <f>IF(ISNA(VLOOKUP($B:$B,'GS Teams'!$A:$J,10,FALSE))," ",(VLOOKUP($B:$B,'GS Teams'!$A:$J,10,FALSE)))</f>
        <v>0</v>
      </c>
      <c r="O122" s="58">
        <f t="shared" si="7"/>
        <v>1.083333333333333E-2</v>
      </c>
      <c r="P122" s="41">
        <v>3.1932870370370368E-2</v>
      </c>
    </row>
    <row r="123" spans="1:16" ht="20.100000000000001" customHeight="1" x14ac:dyDescent="0.25">
      <c r="A123" s="54">
        <v>120</v>
      </c>
      <c r="B123" s="8">
        <v>49</v>
      </c>
      <c r="C123" s="55" t="str">
        <f>IF(ISNA(VLOOKUP($B:$B,'GS Teams'!$A:$D,2,FALSE))," ",(VLOOKUP($B:$B,'GS Teams'!$A:$D,2,FALSE)))</f>
        <v>Elswick Harriers</v>
      </c>
      <c r="D123" s="56">
        <f>IF(ISNA(VLOOKUP($B:$B,'GS Teams'!$A:$D,3,FALSE))," ",(VLOOKUP($B:$B,'GS Teams'!$A:$D,3,FALSE)))</f>
        <v>9</v>
      </c>
      <c r="E123" s="55" t="str">
        <f>IF(ISNA(VLOOKUP($B:$B,'GS Teams'!$A:$D,4,FALSE))," ",(VLOOKUP($B:$B,'GS Teams'!$A:$D,4,FALSE)))</f>
        <v>F</v>
      </c>
      <c r="F123" s="55" t="str">
        <f>IF(ISNA(VLOOKUP($B:$B,'GS Teams'!$A:$E,5,FALSE))," ",(VLOOKUP($B:$B,'GS Teams'!$A:$E,5,FALSE)))</f>
        <v>Sarah Stockoe</v>
      </c>
      <c r="G123" s="56" t="str">
        <f>IF(ISNA(VLOOKUP($B:$B,'GS Teams'!$A:$F,6,FALSE))," ",(VLOOKUP($B:$B,'GS Teams'!$A:$F,6,FALSE)))</f>
        <v>V</v>
      </c>
      <c r="H123" s="41">
        <v>1.0625000000000001E-2</v>
      </c>
      <c r="I123" s="57" t="str">
        <f>IF(ISNA(VLOOKUP($B:$B,'GS Teams'!$A:$G,7,FALSE))," ",(VLOOKUP($B:$B,'GS Teams'!$A:$G,7,FALSE)))</f>
        <v>Amy Scott</v>
      </c>
      <c r="J123" s="54" t="str">
        <f>IF(ISNA(VLOOKUP($B:$B,'GS Teams'!$A:$H,8,FALSE))," ",(VLOOKUP($B:$B,'GS Teams'!$A:$H,8,FALSE)))</f>
        <v>V</v>
      </c>
      <c r="K123" s="58">
        <f t="shared" si="6"/>
        <v>1.0636574074074074E-2</v>
      </c>
      <c r="L123" s="41">
        <v>2.1261574074074075E-2</v>
      </c>
      <c r="M123" s="59" t="str">
        <f>IF(ISNA(VLOOKUP($B:$B,'GS Teams'!$A:$I,9,FALSE))," ",(VLOOKUP($B:$B,'GS Teams'!$A:$I,9,FALSE)))</f>
        <v>Melissa Bateson</v>
      </c>
      <c r="N123" s="60" t="str">
        <f>IF(ISNA(VLOOKUP($B:$B,'GS Teams'!$A:$J,10,FALSE))," ",(VLOOKUP($B:$B,'GS Teams'!$A:$J,10,FALSE)))</f>
        <v>V</v>
      </c>
      <c r="O123" s="58">
        <f t="shared" si="7"/>
        <v>1.069444444444444E-2</v>
      </c>
      <c r="P123" s="41">
        <v>3.1956018518518516E-2</v>
      </c>
    </row>
    <row r="124" spans="1:16" ht="20.100000000000001" customHeight="1" x14ac:dyDescent="0.25">
      <c r="A124" s="54">
        <v>121</v>
      </c>
      <c r="B124" s="8">
        <v>3</v>
      </c>
      <c r="C124" s="55" t="str">
        <f>IF(ISNA(VLOOKUP($B:$B,'GS Teams'!$A:$D,2,FALSE))," ",(VLOOKUP($B:$B,'GS Teams'!$A:$D,2,FALSE)))</f>
        <v>Alnwick Harriers</v>
      </c>
      <c r="D124" s="56">
        <f>IF(ISNA(VLOOKUP($B:$B,'GS Teams'!$A:$D,3,FALSE))," ",(VLOOKUP($B:$B,'GS Teams'!$A:$D,3,FALSE)))</f>
        <v>3</v>
      </c>
      <c r="E124" s="55" t="str">
        <f>IF(ISNA(VLOOKUP($B:$B,'GS Teams'!$A:$D,4,FALSE))," ",(VLOOKUP($B:$B,'GS Teams'!$A:$D,4,FALSE)))</f>
        <v>F</v>
      </c>
      <c r="F124" s="55" t="str">
        <f>IF(ISNA(VLOOKUP($B:$B,'GS Teams'!$A:$E,5,FALSE))," ",(VLOOKUP($B:$B,'GS Teams'!$A:$E,5,FALSE)))</f>
        <v>Katie Blackburn</v>
      </c>
      <c r="G124" s="56" t="str">
        <f>IF(ISNA(VLOOKUP($B:$B,'GS Teams'!$A:$F,6,FALSE))," ",(VLOOKUP($B:$B,'GS Teams'!$A:$F,6,FALSE)))</f>
        <v>V</v>
      </c>
      <c r="H124" s="41">
        <v>1.0555555555555554E-2</v>
      </c>
      <c r="I124" s="57" t="str">
        <f>IF(ISNA(VLOOKUP($B:$B,'GS Teams'!$A:$G,7,FALSE))," ",(VLOOKUP($B:$B,'GS Teams'!$A:$G,7,FALSE)))</f>
        <v>Ruth Doctor</v>
      </c>
      <c r="J124" s="54" t="str">
        <f>IF(ISNA(VLOOKUP($B:$B,'GS Teams'!$A:$H,8,FALSE))," ",(VLOOKUP($B:$B,'GS Teams'!$A:$H,8,FALSE)))</f>
        <v>V</v>
      </c>
      <c r="K124" s="58">
        <f t="shared" si="6"/>
        <v>1.068287037037037E-2</v>
      </c>
      <c r="L124" s="41">
        <v>2.1238425925925924E-2</v>
      </c>
      <c r="M124" s="59" t="str">
        <f>IF(ISNA(VLOOKUP($B:$B,'GS Teams'!$A:$I,9,FALSE))," ",(VLOOKUP($B:$B,'GS Teams'!$A:$I,9,FALSE)))</f>
        <v>Alison Wright</v>
      </c>
      <c r="N124" s="60" t="str">
        <f>IF(ISNA(VLOOKUP($B:$B,'GS Teams'!$A:$J,10,FALSE))," ",(VLOOKUP($B:$B,'GS Teams'!$A:$J,10,FALSE)))</f>
        <v>V</v>
      </c>
      <c r="O124" s="58">
        <f t="shared" si="7"/>
        <v>1.0995370370370371E-2</v>
      </c>
      <c r="P124" s="41">
        <v>3.2233796296296295E-2</v>
      </c>
    </row>
    <row r="125" spans="1:16" ht="20.100000000000001" customHeight="1" x14ac:dyDescent="0.25">
      <c r="A125" s="54">
        <v>122</v>
      </c>
      <c r="B125" s="8">
        <v>33</v>
      </c>
      <c r="C125" s="55" t="str">
        <f>IF(ISNA(VLOOKUP($B:$B,'GS Teams'!$A:$D,2,FALSE))," ",(VLOOKUP($B:$B,'GS Teams'!$A:$D,2,FALSE)))</f>
        <v>Claremont Road Runners</v>
      </c>
      <c r="D125" s="56">
        <f>IF(ISNA(VLOOKUP($B:$B,'GS Teams'!$A:$D,3,FALSE))," ",(VLOOKUP($B:$B,'GS Teams'!$A:$D,3,FALSE)))</f>
        <v>3</v>
      </c>
      <c r="E125" s="55" t="str">
        <f>IF(ISNA(VLOOKUP($B:$B,'GS Teams'!$A:$D,4,FALSE))," ",(VLOOKUP($B:$B,'GS Teams'!$A:$D,4,FALSE)))</f>
        <v>F</v>
      </c>
      <c r="F125" s="55" t="str">
        <f>IF(ISNA(VLOOKUP($B:$B,'GS Teams'!$A:$E,5,FALSE))," ",(VLOOKUP($B:$B,'GS Teams'!$A:$E,5,FALSE)))</f>
        <v>Julie Dumpleton</v>
      </c>
      <c r="G125" s="56" t="str">
        <f>IF(ISNA(VLOOKUP($B:$B,'GS Teams'!$A:$F,6,FALSE))," ",(VLOOKUP($B:$B,'GS Teams'!$A:$F,6,FALSE)))</f>
        <v>V</v>
      </c>
      <c r="H125" s="41">
        <v>1.0659722222222221E-2</v>
      </c>
      <c r="I125" s="57" t="str">
        <f>IF(ISNA(VLOOKUP($B:$B,'GS Teams'!$A:$G,7,FALSE))," ",(VLOOKUP($B:$B,'GS Teams'!$A:$G,7,FALSE)))</f>
        <v>Cath Robson</v>
      </c>
      <c r="J125" s="54" t="str">
        <f>IF(ISNA(VLOOKUP($B:$B,'GS Teams'!$A:$H,8,FALSE))," ",(VLOOKUP($B:$B,'GS Teams'!$A:$H,8,FALSE)))</f>
        <v>V</v>
      </c>
      <c r="K125" s="58">
        <f t="shared" si="6"/>
        <v>1.1793981481481487E-2</v>
      </c>
      <c r="L125" s="41">
        <v>2.2453703703703708E-2</v>
      </c>
      <c r="M125" s="59" t="str">
        <f>IF(ISNA(VLOOKUP($B:$B,'GS Teams'!$A:$I,9,FALSE))," ",(VLOOKUP($B:$B,'GS Teams'!$A:$I,9,FALSE)))</f>
        <v>Heidi Swaffeidl</v>
      </c>
      <c r="N125" s="60">
        <f>IF(ISNA(VLOOKUP($B:$B,'GS Teams'!$A:$J,10,FALSE))," ",(VLOOKUP($B:$B,'GS Teams'!$A:$J,10,FALSE)))</f>
        <v>0</v>
      </c>
      <c r="O125" s="58">
        <f t="shared" si="7"/>
        <v>9.826388888888881E-3</v>
      </c>
      <c r="P125" s="41">
        <v>3.2280092592592589E-2</v>
      </c>
    </row>
    <row r="126" spans="1:16" ht="20.100000000000001" customHeight="1" x14ac:dyDescent="0.25">
      <c r="A126" s="54">
        <v>123</v>
      </c>
      <c r="B126" s="8">
        <v>27</v>
      </c>
      <c r="C126" s="55" t="str">
        <f>IF(ISNA(VLOOKUP($B:$B,'GS Teams'!$A:$D,2,FALSE))," ",(VLOOKUP($B:$B,'GS Teams'!$A:$D,2,FALSE)))</f>
        <v>Blyth RC</v>
      </c>
      <c r="D126" s="56">
        <f>IF(ISNA(VLOOKUP($B:$B,'GS Teams'!$A:$D,3,FALSE))," ",(VLOOKUP($B:$B,'GS Teams'!$A:$D,3,FALSE)))</f>
        <v>10</v>
      </c>
      <c r="E126" s="55" t="str">
        <f>IF(ISNA(VLOOKUP($B:$B,'GS Teams'!$A:$D,4,FALSE))," ",(VLOOKUP($B:$B,'GS Teams'!$A:$D,4,FALSE)))</f>
        <v>F</v>
      </c>
      <c r="F126" s="55" t="str">
        <f>IF(ISNA(VLOOKUP($B:$B,'GS Teams'!$A:$E,5,FALSE))," ",(VLOOKUP($B:$B,'GS Teams'!$A:$E,5,FALSE)))</f>
        <v>Sue Browning</v>
      </c>
      <c r="G126" s="56" t="str">
        <f>IF(ISNA(VLOOKUP($B:$B,'GS Teams'!$A:$F,6,FALSE))," ",(VLOOKUP($B:$B,'GS Teams'!$A:$F,6,FALSE)))</f>
        <v>V</v>
      </c>
      <c r="H126" s="41">
        <v>1.0960648148148148E-2</v>
      </c>
      <c r="I126" s="57" t="str">
        <f>IF(ISNA(VLOOKUP($B:$B,'GS Teams'!$A:$G,7,FALSE))," ",(VLOOKUP($B:$B,'GS Teams'!$A:$G,7,FALSE)))</f>
        <v>Claire Mason</v>
      </c>
      <c r="J126" s="54" t="str">
        <f>IF(ISNA(VLOOKUP($B:$B,'GS Teams'!$A:$H,8,FALSE))," ",(VLOOKUP($B:$B,'GS Teams'!$A:$H,8,FALSE)))</f>
        <v>V</v>
      </c>
      <c r="K126" s="58">
        <f t="shared" si="6"/>
        <v>1.03125E-2</v>
      </c>
      <c r="L126" s="41">
        <v>2.1273148148148149E-2</v>
      </c>
      <c r="M126" s="59" t="str">
        <f>IF(ISNA(VLOOKUP($B:$B,'GS Teams'!$A:$I,9,FALSE))," ",(VLOOKUP($B:$B,'GS Teams'!$A:$I,9,FALSE)))</f>
        <v>Kathryn Angus</v>
      </c>
      <c r="N126" s="60">
        <f>IF(ISNA(VLOOKUP($B:$B,'GS Teams'!$A:$J,10,FALSE))," ",(VLOOKUP($B:$B,'GS Teams'!$A:$J,10,FALSE)))</f>
        <v>0</v>
      </c>
      <c r="O126" s="58">
        <f t="shared" si="7"/>
        <v>1.1018518518518521E-2</v>
      </c>
      <c r="P126" s="41">
        <v>3.229166666666667E-2</v>
      </c>
    </row>
    <row r="127" spans="1:16" ht="20.100000000000001" customHeight="1" x14ac:dyDescent="0.25">
      <c r="A127" s="54">
        <v>124</v>
      </c>
      <c r="B127" s="54">
        <v>6</v>
      </c>
      <c r="C127" s="55" t="str">
        <f>IF(ISNA(VLOOKUP($B:$B,'GS Teams'!$A:$D,2,FALSE))," ",(VLOOKUP($B:$B,'GS Teams'!$A:$D,2,FALSE)))</f>
        <v>Ashington Hirst</v>
      </c>
      <c r="D127" s="56">
        <f>IF(ISNA(VLOOKUP($B:$B,'GS Teams'!$A:$D,3,FALSE))," ",(VLOOKUP($B:$B,'GS Teams'!$A:$D,3,FALSE)))</f>
        <v>2</v>
      </c>
      <c r="E127" s="55" t="str">
        <f>IF(ISNA(VLOOKUP($B:$B,'GS Teams'!$A:$D,4,FALSE))," ",(VLOOKUP($B:$B,'GS Teams'!$A:$D,4,FALSE)))</f>
        <v>F</v>
      </c>
      <c r="F127" s="55" t="str">
        <f>IF(ISNA(VLOOKUP($B:$B,'GS Teams'!$A:$E,5,FALSE))," ",(VLOOKUP($B:$B,'GS Teams'!$A:$E,5,FALSE)))</f>
        <v>Melanie Horan</v>
      </c>
      <c r="G127" s="56" t="str">
        <f>IF(ISNA(VLOOKUP($B:$B,'GS Teams'!$A:$F,6,FALSE))," ",(VLOOKUP($B:$B,'GS Teams'!$A:$F,6,FALSE)))</f>
        <v>V</v>
      </c>
      <c r="H127" s="41">
        <v>9.9652777777777778E-3</v>
      </c>
      <c r="I127" s="57" t="str">
        <f>IF(ISNA(VLOOKUP($B:$B,'GS Teams'!$A:$G,7,FALSE))," ",(VLOOKUP($B:$B,'GS Teams'!$A:$G,7,FALSE)))</f>
        <v>Kate McClean</v>
      </c>
      <c r="J127" s="54">
        <f>IF(ISNA(VLOOKUP($B:$B,'GS Teams'!$A:$H,8,FALSE))," ",(VLOOKUP($B:$B,'GS Teams'!$A:$H,8,FALSE)))</f>
        <v>0</v>
      </c>
      <c r="K127" s="58">
        <f t="shared" si="6"/>
        <v>1.2546296296296295E-2</v>
      </c>
      <c r="L127" s="41">
        <v>2.2511574074074073E-2</v>
      </c>
      <c r="M127" s="59" t="str">
        <f>IF(ISNA(VLOOKUP($B:$B,'GS Teams'!$A:$I,9,FALSE))," ",(VLOOKUP($B:$B,'GS Teams'!$A:$I,9,FALSE)))</f>
        <v>Maxine Todd</v>
      </c>
      <c r="N127" s="60">
        <f>IF(ISNA(VLOOKUP($B:$B,'GS Teams'!$A:$J,10,FALSE))," ",(VLOOKUP($B:$B,'GS Teams'!$A:$J,10,FALSE)))</f>
        <v>0</v>
      </c>
      <c r="O127" s="58">
        <f t="shared" si="7"/>
        <v>9.8148148148148109E-3</v>
      </c>
      <c r="P127" s="41">
        <v>3.2326388888888884E-2</v>
      </c>
    </row>
    <row r="128" spans="1:16" ht="20.100000000000001" customHeight="1" x14ac:dyDescent="0.25">
      <c r="A128" s="54">
        <v>125</v>
      </c>
      <c r="B128" s="8">
        <v>50</v>
      </c>
      <c r="C128" s="55" t="str">
        <f>IF(ISNA(VLOOKUP($B:$B,'GS Teams'!$A:$D,2,FALSE))," ",(VLOOKUP($B:$B,'GS Teams'!$A:$D,2,FALSE)))</f>
        <v>Elswick Harriers</v>
      </c>
      <c r="D128" s="56">
        <f>IF(ISNA(VLOOKUP($B:$B,'GS Teams'!$A:$D,3,FALSE))," ",(VLOOKUP($B:$B,'GS Teams'!$A:$D,3,FALSE)))</f>
        <v>10</v>
      </c>
      <c r="E128" s="55" t="str">
        <f>IF(ISNA(VLOOKUP($B:$B,'GS Teams'!$A:$D,4,FALSE))," ",(VLOOKUP($B:$B,'GS Teams'!$A:$D,4,FALSE)))</f>
        <v>F</v>
      </c>
      <c r="F128" s="55" t="str">
        <f>IF(ISNA(VLOOKUP($B:$B,'GS Teams'!$A:$E,5,FALSE))," ",(VLOOKUP($B:$B,'GS Teams'!$A:$E,5,FALSE)))</f>
        <v>Amy Brown</v>
      </c>
      <c r="G128" s="56">
        <f>IF(ISNA(VLOOKUP($B:$B,'GS Teams'!$A:$F,6,FALSE))," ",(VLOOKUP($B:$B,'GS Teams'!$A:$F,6,FALSE)))</f>
        <v>0</v>
      </c>
      <c r="H128" s="41">
        <v>1.0671296296296297E-2</v>
      </c>
      <c r="I128" s="57" t="str">
        <f>IF(ISNA(VLOOKUP($B:$B,'GS Teams'!$A:$G,7,FALSE))," ",(VLOOKUP($B:$B,'GS Teams'!$A:$G,7,FALSE)))</f>
        <v>Lalage Brown</v>
      </c>
      <c r="J128" s="54" t="str">
        <f>IF(ISNA(VLOOKUP($B:$B,'GS Teams'!$A:$H,8,FALSE))," ",(VLOOKUP($B:$B,'GS Teams'!$A:$H,8,FALSE)))</f>
        <v>V</v>
      </c>
      <c r="K128" s="58">
        <f t="shared" si="6"/>
        <v>1.0162037037037035E-2</v>
      </c>
      <c r="L128" s="41">
        <v>2.0833333333333332E-2</v>
      </c>
      <c r="M128" s="59" t="str">
        <f>IF(ISNA(VLOOKUP($B:$B,'GS Teams'!$A:$I,9,FALSE))," ",(VLOOKUP($B:$B,'GS Teams'!$A:$I,9,FALSE)))</f>
        <v>Elaine Henderson</v>
      </c>
      <c r="N128" s="60" t="str">
        <f>IF(ISNA(VLOOKUP($B:$B,'GS Teams'!$A:$J,10,FALSE))," ",(VLOOKUP($B:$B,'GS Teams'!$A:$J,10,FALSE)))</f>
        <v>V</v>
      </c>
      <c r="O128" s="58">
        <f t="shared" si="7"/>
        <v>1.1678240740740743E-2</v>
      </c>
      <c r="P128" s="41">
        <v>3.2511574074074075E-2</v>
      </c>
    </row>
    <row r="129" spans="1:16" ht="20.100000000000001" customHeight="1" x14ac:dyDescent="0.25">
      <c r="A129" s="54">
        <v>126</v>
      </c>
      <c r="B129" s="8">
        <v>94</v>
      </c>
      <c r="C129" s="55" t="str">
        <f>IF(ISNA(VLOOKUP($B:$B,'GS Teams'!$A:$D,2,FALSE))," ",(VLOOKUP($B:$B,'GS Teams'!$A:$D,2,FALSE)))</f>
        <v xml:space="preserve">Morpeth </v>
      </c>
      <c r="D129" s="56">
        <f>IF(ISNA(VLOOKUP($B:$B,'GS Teams'!$A:$D,3,FALSE))," ",(VLOOKUP($B:$B,'GS Teams'!$A:$D,3,FALSE)))</f>
        <v>4</v>
      </c>
      <c r="E129" s="55" t="str">
        <f>IF(ISNA(VLOOKUP($B:$B,'GS Teams'!$A:$D,4,FALSE))," ",(VLOOKUP($B:$B,'GS Teams'!$A:$D,4,FALSE)))</f>
        <v>F</v>
      </c>
      <c r="F129" s="55" t="str">
        <f>IF(ISNA(VLOOKUP($B:$B,'GS Teams'!$A:$E,5,FALSE))," ",(VLOOKUP($B:$B,'GS Teams'!$A:$E,5,FALSE)))</f>
        <v xml:space="preserve">Carol Parry </v>
      </c>
      <c r="G129" s="56" t="str">
        <f>IF(ISNA(VLOOKUP($B:$B,'GS Teams'!$A:$F,6,FALSE))," ",(VLOOKUP($B:$B,'GS Teams'!$A:$F,6,FALSE)))</f>
        <v>V</v>
      </c>
      <c r="H129" s="41">
        <v>1.068287037037037E-2</v>
      </c>
      <c r="I129" s="57" t="str">
        <f>IF(ISNA(VLOOKUP($B:$B,'GS Teams'!$A:$G,7,FALSE))," ",(VLOOKUP($B:$B,'GS Teams'!$A:$G,7,FALSE)))</f>
        <v>Jane Blackett</v>
      </c>
      <c r="J129" s="54" t="str">
        <f>IF(ISNA(VLOOKUP($B:$B,'GS Teams'!$A:$H,8,FALSE))," ",(VLOOKUP($B:$B,'GS Teams'!$A:$H,8,FALSE)))</f>
        <v>V</v>
      </c>
      <c r="K129" s="58">
        <f t="shared" si="6"/>
        <v>1.1307870370370371E-2</v>
      </c>
      <c r="L129" s="41">
        <v>2.1990740740740741E-2</v>
      </c>
      <c r="M129" s="59" t="str">
        <f>IF(ISNA(VLOOKUP($B:$B,'GS Teams'!$A:$I,9,FALSE))," ",(VLOOKUP($B:$B,'GS Teams'!$A:$I,9,FALSE)))</f>
        <v>Clare Hiscock</v>
      </c>
      <c r="N129" s="60" t="str">
        <f>IF(ISNA(VLOOKUP($B:$B,'GS Teams'!$A:$J,10,FALSE))," ",(VLOOKUP($B:$B,'GS Teams'!$A:$J,10,FALSE)))</f>
        <v>V</v>
      </c>
      <c r="O129" s="58">
        <f t="shared" si="7"/>
        <v>1.0636574074074076E-2</v>
      </c>
      <c r="P129" s="41">
        <v>3.2627314814814817E-2</v>
      </c>
    </row>
    <row r="130" spans="1:16" ht="20.100000000000001" customHeight="1" x14ac:dyDescent="0.25">
      <c r="A130" s="54">
        <v>127</v>
      </c>
      <c r="B130" s="8">
        <v>8</v>
      </c>
      <c r="C130" s="55" t="str">
        <f>IF(ISNA(VLOOKUP($B:$B,'GS Teams'!$A:$D,2,FALSE))," ",(VLOOKUP($B:$B,'GS Teams'!$A:$D,2,FALSE)))</f>
        <v>Ashington Hirst</v>
      </c>
      <c r="D130" s="56">
        <f>IF(ISNA(VLOOKUP($B:$B,'GS Teams'!$A:$D,3,FALSE))," ",(VLOOKUP($B:$B,'GS Teams'!$A:$D,3,FALSE)))</f>
        <v>4</v>
      </c>
      <c r="E130" s="55" t="str">
        <f>IF(ISNA(VLOOKUP($B:$B,'GS Teams'!$A:$D,4,FALSE))," ",(VLOOKUP($B:$B,'GS Teams'!$A:$D,4,FALSE)))</f>
        <v>F</v>
      </c>
      <c r="F130" s="55" t="str">
        <f>IF(ISNA(VLOOKUP($B:$B,'GS Teams'!$A:$E,5,FALSE))," ",(VLOOKUP($B:$B,'GS Teams'!$A:$E,5,FALSE)))</f>
        <v>Janice Stewart</v>
      </c>
      <c r="G130" s="56" t="str">
        <f>IF(ISNA(VLOOKUP($B:$B,'GS Teams'!$A:$F,6,FALSE))," ",(VLOOKUP($B:$B,'GS Teams'!$A:$F,6,FALSE)))</f>
        <v>V</v>
      </c>
      <c r="H130" s="41">
        <v>1.0972222222222223E-2</v>
      </c>
      <c r="I130" s="57" t="str">
        <f>IF(ISNA(VLOOKUP($B:$B,'GS Teams'!$A:$G,7,FALSE))," ",(VLOOKUP($B:$B,'GS Teams'!$A:$G,7,FALSE)))</f>
        <v>Gamme Patterson</v>
      </c>
      <c r="J130" s="54">
        <f>IF(ISNA(VLOOKUP($B:$B,'GS Teams'!$A:$H,8,FALSE))," ",(VLOOKUP($B:$B,'GS Teams'!$A:$H,8,FALSE)))</f>
        <v>0</v>
      </c>
      <c r="K130" s="58">
        <f t="shared" si="6"/>
        <v>1.0995370370370371E-2</v>
      </c>
      <c r="L130" s="41">
        <v>2.1967592592592594E-2</v>
      </c>
      <c r="M130" s="59" t="str">
        <f>IF(ISNA(VLOOKUP($B:$B,'GS Teams'!$A:$I,9,FALSE))," ",(VLOOKUP($B:$B,'GS Teams'!$A:$I,9,FALSE)))</f>
        <v>Jane McAllister</v>
      </c>
      <c r="N130" s="60" t="str">
        <f>IF(ISNA(VLOOKUP($B:$B,'GS Teams'!$A:$J,10,FALSE))," ",(VLOOKUP($B:$B,'GS Teams'!$A:$J,10,FALSE)))</f>
        <v>V</v>
      </c>
      <c r="O130" s="58">
        <f t="shared" si="7"/>
        <v>1.082175925925926E-2</v>
      </c>
      <c r="P130" s="41">
        <v>3.2789351851851854E-2</v>
      </c>
    </row>
    <row r="131" spans="1:16" ht="20.100000000000001" customHeight="1" x14ac:dyDescent="0.25">
      <c r="A131" s="54">
        <v>128</v>
      </c>
      <c r="B131" s="8">
        <v>23</v>
      </c>
      <c r="C131" s="55" t="str">
        <f>IF(ISNA(VLOOKUP($B:$B,'GS Teams'!$A:$D,2,FALSE))," ",(VLOOKUP($B:$B,'GS Teams'!$A:$D,2,FALSE)))</f>
        <v>Blyth RC</v>
      </c>
      <c r="D131" s="56">
        <f>IF(ISNA(VLOOKUP($B:$B,'GS Teams'!$A:$D,3,FALSE))," ",(VLOOKUP($B:$B,'GS Teams'!$A:$D,3,FALSE)))</f>
        <v>6</v>
      </c>
      <c r="E131" s="55" t="str">
        <f>IF(ISNA(VLOOKUP($B:$B,'GS Teams'!$A:$D,4,FALSE))," ",(VLOOKUP($B:$B,'GS Teams'!$A:$D,4,FALSE)))</f>
        <v>M</v>
      </c>
      <c r="F131" s="55" t="str">
        <f>IF(ISNA(VLOOKUP($B:$B,'GS Teams'!$A:$E,5,FALSE))," ",(VLOOKUP($B:$B,'GS Teams'!$A:$E,5,FALSE)))</f>
        <v>Ralph Dickinson</v>
      </c>
      <c r="G131" s="56" t="str">
        <f>IF(ISNA(VLOOKUP($B:$B,'GS Teams'!$A:$F,6,FALSE))," ",(VLOOKUP($B:$B,'GS Teams'!$A:$F,6,FALSE)))</f>
        <v>V</v>
      </c>
      <c r="H131" s="41">
        <v>1.0891203703703703E-2</v>
      </c>
      <c r="I131" s="57" t="str">
        <f>IF(ISNA(VLOOKUP($B:$B,'GS Teams'!$A:$G,7,FALSE))," ",(VLOOKUP($B:$B,'GS Teams'!$A:$G,7,FALSE)))</f>
        <v>David Falkous</v>
      </c>
      <c r="J131" s="54" t="str">
        <f>IF(ISNA(VLOOKUP($B:$B,'GS Teams'!$A:$H,8,FALSE))," ",(VLOOKUP($B:$B,'GS Teams'!$A:$H,8,FALSE)))</f>
        <v>V</v>
      </c>
      <c r="K131" s="58">
        <f t="shared" si="6"/>
        <v>1.0393518518518519E-2</v>
      </c>
      <c r="L131" s="41">
        <v>2.1284722222222222E-2</v>
      </c>
      <c r="M131" s="59" t="str">
        <f>IF(ISNA(VLOOKUP($B:$B,'GS Teams'!$A:$I,9,FALSE))," ",(VLOOKUP($B:$B,'GS Teams'!$A:$I,9,FALSE)))</f>
        <v>Colin Brown</v>
      </c>
      <c r="N131" s="60" t="str">
        <f>IF(ISNA(VLOOKUP($B:$B,'GS Teams'!$A:$J,10,FALSE))," ",(VLOOKUP($B:$B,'GS Teams'!$A:$J,10,FALSE)))</f>
        <v>V</v>
      </c>
      <c r="O131" s="58">
        <f t="shared" si="7"/>
        <v>1.1527777777777779E-2</v>
      </c>
      <c r="P131" s="41">
        <v>3.2812500000000001E-2</v>
      </c>
    </row>
    <row r="132" spans="1:16" ht="20.100000000000001" customHeight="1" x14ac:dyDescent="0.25">
      <c r="A132" s="54">
        <v>129</v>
      </c>
      <c r="B132" s="54">
        <v>116</v>
      </c>
      <c r="C132" s="55" t="str">
        <f>IF(ISNA(VLOOKUP($B:$B,'GS Teams'!$A:$D,2,FALSE))," ",(VLOOKUP($B:$B,'GS Teams'!$A:$D,2,FALSE)))</f>
        <v>North Shields Poly</v>
      </c>
      <c r="D132" s="56">
        <f>IF(ISNA(VLOOKUP($B:$B,'GS Teams'!$A:$D,3,FALSE))," ",(VLOOKUP($B:$B,'GS Teams'!$A:$D,3,FALSE)))</f>
        <v>22</v>
      </c>
      <c r="E132" s="55" t="str">
        <f>IF(ISNA(VLOOKUP($B:$B,'GS Teams'!$A:$D,4,FALSE))," ",(VLOOKUP($B:$B,'GS Teams'!$A:$D,4,FALSE)))</f>
        <v>F</v>
      </c>
      <c r="F132" s="55" t="str">
        <f>IF(ISNA(VLOOKUP($B:$B,'GS Teams'!$A:$E,5,FALSE))," ",(VLOOKUP($B:$B,'GS Teams'!$A:$E,5,FALSE)))</f>
        <v>S Lewis-Dale</v>
      </c>
      <c r="G132" s="56" t="str">
        <f>IF(ISNA(VLOOKUP($B:$B,'GS Teams'!$A:$F,6,FALSE))," ",(VLOOKUP($B:$B,'GS Teams'!$A:$F,6,FALSE)))</f>
        <v>V</v>
      </c>
      <c r="H132" s="41">
        <v>1.0115740740740741E-2</v>
      </c>
      <c r="I132" s="57" t="str">
        <f>IF(ISNA(VLOOKUP($B:$B,'GS Teams'!$A:$G,7,FALSE))," ",(VLOOKUP($B:$B,'GS Teams'!$A:$G,7,FALSE)))</f>
        <v>L Coultade</v>
      </c>
      <c r="J132" s="54">
        <f>IF(ISNA(VLOOKUP($B:$B,'GS Teams'!$A:$H,8,FALSE))," ",(VLOOKUP($B:$B,'GS Teams'!$A:$H,8,FALSE)))</f>
        <v>0</v>
      </c>
      <c r="K132" s="58">
        <f t="shared" ref="K132:K156" si="8">L132-H132</f>
        <v>1.1550925925925926E-2</v>
      </c>
      <c r="L132" s="41">
        <v>2.1666666666666667E-2</v>
      </c>
      <c r="M132" s="59" t="str">
        <f>IF(ISNA(VLOOKUP($B:$B,'GS Teams'!$A:$I,9,FALSE))," ",(VLOOKUP($B:$B,'GS Teams'!$A:$I,9,FALSE)))</f>
        <v>L Craig</v>
      </c>
      <c r="N132" s="60" t="str">
        <f>IF(ISNA(VLOOKUP($B:$B,'GS Teams'!$A:$J,10,FALSE))," ",(VLOOKUP($B:$B,'GS Teams'!$A:$J,10,FALSE)))</f>
        <v>V</v>
      </c>
      <c r="O132" s="58">
        <f t="shared" ref="O132:O156" si="9">P132-L132</f>
        <v>1.1215277777777775E-2</v>
      </c>
      <c r="P132" s="41">
        <v>3.2881944444444443E-2</v>
      </c>
    </row>
    <row r="133" spans="1:16" ht="20.100000000000001" customHeight="1" x14ac:dyDescent="0.25">
      <c r="A133" s="54">
        <v>130</v>
      </c>
      <c r="B133" s="8">
        <v>46</v>
      </c>
      <c r="C133" s="55" t="str">
        <f>IF(ISNA(VLOOKUP($B:$B,'GS Teams'!$A:$D,2,FALSE))," ",(VLOOKUP($B:$B,'GS Teams'!$A:$D,2,FALSE)))</f>
        <v>Elswick Harriers</v>
      </c>
      <c r="D133" s="56">
        <f>IF(ISNA(VLOOKUP($B:$B,'GS Teams'!$A:$D,3,FALSE))," ",(VLOOKUP($B:$B,'GS Teams'!$A:$D,3,FALSE)))</f>
        <v>6</v>
      </c>
      <c r="E133" s="55" t="str">
        <f>IF(ISNA(VLOOKUP($B:$B,'GS Teams'!$A:$D,4,FALSE))," ",(VLOOKUP($B:$B,'GS Teams'!$A:$D,4,FALSE)))</f>
        <v>M</v>
      </c>
      <c r="F133" s="55" t="str">
        <f>IF(ISNA(VLOOKUP($B:$B,'GS Teams'!$A:$E,5,FALSE))," ",(VLOOKUP($B:$B,'GS Teams'!$A:$E,5,FALSE)))</f>
        <v>Steve Curry</v>
      </c>
      <c r="G133" s="56" t="str">
        <f>IF(ISNA(VLOOKUP($B:$B,'GS Teams'!$A:$F,6,FALSE))," ",(VLOOKUP($B:$B,'GS Teams'!$A:$F,6,FALSE)))</f>
        <v>V</v>
      </c>
      <c r="H133" s="41">
        <v>1.0775462962962964E-2</v>
      </c>
      <c r="I133" s="57" t="str">
        <f>IF(ISNA(VLOOKUP($B:$B,'GS Teams'!$A:$G,7,FALSE))," ",(VLOOKUP($B:$B,'GS Teams'!$A:$G,7,FALSE)))</f>
        <v>Graham Leslie</v>
      </c>
      <c r="J133" s="54" t="str">
        <f>IF(ISNA(VLOOKUP($B:$B,'GS Teams'!$A:$H,8,FALSE))," ",(VLOOKUP($B:$B,'GS Teams'!$A:$H,8,FALSE)))</f>
        <v>V</v>
      </c>
      <c r="K133" s="58">
        <f t="shared" si="8"/>
        <v>1.0358796296296295E-2</v>
      </c>
      <c r="L133" s="41">
        <v>2.1134259259259259E-2</v>
      </c>
      <c r="M133" s="59" t="str">
        <f>IF(ISNA(VLOOKUP($B:$B,'GS Teams'!$A:$I,9,FALSE))," ",(VLOOKUP($B:$B,'GS Teams'!$A:$I,9,FALSE)))</f>
        <v>Mel Reed</v>
      </c>
      <c r="N133" s="60" t="str">
        <f>IF(ISNA(VLOOKUP($B:$B,'GS Teams'!$A:$J,10,FALSE))," ",(VLOOKUP($B:$B,'GS Teams'!$A:$J,10,FALSE)))</f>
        <v>V</v>
      </c>
      <c r="O133" s="58">
        <f t="shared" si="9"/>
        <v>1.1793981481481478E-2</v>
      </c>
      <c r="P133" s="41">
        <v>3.2928240740740737E-2</v>
      </c>
    </row>
    <row r="134" spans="1:16" ht="20.100000000000001" customHeight="1" x14ac:dyDescent="0.25">
      <c r="A134" s="54">
        <v>131</v>
      </c>
      <c r="B134" s="8">
        <v>138</v>
      </c>
      <c r="C134" s="55" t="str">
        <f>IF(ISNA(VLOOKUP($B:$B,'GS Teams'!$A:$D,2,FALSE))," ",(VLOOKUP($B:$B,'GS Teams'!$A:$D,2,FALSE)))</f>
        <v>Tyne Bridge Harriers</v>
      </c>
      <c r="D134" s="56">
        <f>IF(ISNA(VLOOKUP($B:$B,'GS Teams'!$A:$D,3,FALSE))," ",(VLOOKUP($B:$B,'GS Teams'!$A:$D,3,FALSE)))</f>
        <v>18</v>
      </c>
      <c r="E134" s="55" t="str">
        <f>IF(ISNA(VLOOKUP($B:$B,'GS Teams'!$A:$D,4,FALSE))," ",(VLOOKUP($B:$B,'GS Teams'!$A:$D,4,FALSE)))</f>
        <v>F</v>
      </c>
      <c r="F134" s="55" t="str">
        <f>IF(ISNA(VLOOKUP($B:$B,'GS Teams'!$A:$E,5,FALSE))," ",(VLOOKUP($B:$B,'GS Teams'!$A:$E,5,FALSE)))</f>
        <v>Deborah Amis</v>
      </c>
      <c r="G134" s="56">
        <f>IF(ISNA(VLOOKUP($B:$B,'GS Teams'!$A:$F,6,FALSE))," ",(VLOOKUP($B:$B,'GS Teams'!$A:$F,6,FALSE)))</f>
        <v>0</v>
      </c>
      <c r="H134" s="41">
        <v>1.0474537037037037E-2</v>
      </c>
      <c r="I134" s="57" t="str">
        <f>IF(ISNA(VLOOKUP($B:$B,'GS Teams'!$A:$G,7,FALSE))," ",(VLOOKUP($B:$B,'GS Teams'!$A:$G,7,FALSE)))</f>
        <v>Dawn Parker</v>
      </c>
      <c r="J134" s="54" t="str">
        <f>IF(ISNA(VLOOKUP($B:$B,'GS Teams'!$A:$H,8,FALSE))," ",(VLOOKUP($B:$B,'GS Teams'!$A:$H,8,FALSE)))</f>
        <v>V</v>
      </c>
      <c r="K134" s="58">
        <f t="shared" si="8"/>
        <v>1.1597222222222222E-2</v>
      </c>
      <c r="L134" s="41">
        <v>2.207175925925926E-2</v>
      </c>
      <c r="M134" s="59" t="str">
        <f>IF(ISNA(VLOOKUP($B:$B,'GS Teams'!$A:$I,9,FALSE))," ",(VLOOKUP($B:$B,'GS Teams'!$A:$I,9,FALSE)))</f>
        <v>Rosanne McTernan</v>
      </c>
      <c r="N134" s="60">
        <f>IF(ISNA(VLOOKUP($B:$B,'GS Teams'!$A:$J,10,FALSE))," ",(VLOOKUP($B:$B,'GS Teams'!$A:$J,10,FALSE)))</f>
        <v>0</v>
      </c>
      <c r="O134" s="58">
        <f t="shared" si="9"/>
        <v>1.1087962962962963E-2</v>
      </c>
      <c r="P134" s="41">
        <v>3.3159722222222222E-2</v>
      </c>
    </row>
    <row r="135" spans="1:16" ht="20.100000000000001" customHeight="1" x14ac:dyDescent="0.25">
      <c r="A135" s="54">
        <v>132</v>
      </c>
      <c r="B135" s="8">
        <v>121</v>
      </c>
      <c r="C135" s="55" t="str">
        <f>IF(ISNA(VLOOKUP($B:$B,'GS Teams'!$A:$D,2,FALSE))," ",(VLOOKUP($B:$B,'GS Teams'!$A:$D,2,FALSE)))</f>
        <v xml:space="preserve">Ponteland </v>
      </c>
      <c r="D135" s="56">
        <f>IF(ISNA(VLOOKUP($B:$B,'GS Teams'!$A:$D,3,FALSE))," ",(VLOOKUP($B:$B,'GS Teams'!$A:$D,3,FALSE)))</f>
        <v>3</v>
      </c>
      <c r="E135" s="55" t="str">
        <f>IF(ISNA(VLOOKUP($B:$B,'GS Teams'!$A:$D,4,FALSE))," ",(VLOOKUP($B:$B,'GS Teams'!$A:$D,4,FALSE)))</f>
        <v>F</v>
      </c>
      <c r="F135" s="55" t="str">
        <f>IF(ISNA(VLOOKUP($B:$B,'GS Teams'!$A:$E,5,FALSE))," ",(VLOOKUP($B:$B,'GS Teams'!$A:$E,5,FALSE)))</f>
        <v>Amelia Dakin</v>
      </c>
      <c r="G135" s="56" t="str">
        <f>IF(ISNA(VLOOKUP($B:$B,'GS Teams'!$A:$F,6,FALSE))," ",(VLOOKUP($B:$B,'GS Teams'!$A:$F,6,FALSE)))</f>
        <v>V</v>
      </c>
      <c r="H135" s="41">
        <v>1.1724537037037035E-2</v>
      </c>
      <c r="I135" s="57" t="str">
        <f>IF(ISNA(VLOOKUP($B:$B,'GS Teams'!$A:$G,7,FALSE))," ",(VLOOKUP($B:$B,'GS Teams'!$A:$G,7,FALSE)))</f>
        <v>Heidi Finlay</v>
      </c>
      <c r="J135" s="54" t="str">
        <f>IF(ISNA(VLOOKUP($B:$B,'GS Teams'!$A:$H,8,FALSE))," ",(VLOOKUP($B:$B,'GS Teams'!$A:$H,8,FALSE)))</f>
        <v>V</v>
      </c>
      <c r="K135" s="58">
        <f t="shared" si="8"/>
        <v>1.0104166666666666E-2</v>
      </c>
      <c r="L135" s="41">
        <v>2.1828703703703701E-2</v>
      </c>
      <c r="M135" s="59" t="str">
        <f>IF(ISNA(VLOOKUP($B:$B,'GS Teams'!$A:$I,9,FALSE))," ",(VLOOKUP($B:$B,'GS Teams'!$A:$I,9,FALSE)))</f>
        <v>Victoria Grace</v>
      </c>
      <c r="N135" s="60" t="str">
        <f>IF(ISNA(VLOOKUP($B:$B,'GS Teams'!$A:$J,10,FALSE))," ",(VLOOKUP($B:$B,'GS Teams'!$A:$J,10,FALSE)))</f>
        <v>V</v>
      </c>
      <c r="O135" s="58">
        <f t="shared" si="9"/>
        <v>1.1516203703703706E-2</v>
      </c>
      <c r="P135" s="41">
        <v>3.3344907407407406E-2</v>
      </c>
    </row>
    <row r="136" spans="1:16" ht="20.100000000000001" customHeight="1" x14ac:dyDescent="0.25">
      <c r="A136" s="54">
        <v>133</v>
      </c>
      <c r="B136" s="8">
        <v>107</v>
      </c>
      <c r="C136" s="55" t="str">
        <f>IF(ISNA(VLOOKUP($B:$B,'GS Teams'!$A:$D,2,FALSE))," ",(VLOOKUP($B:$B,'GS Teams'!$A:$D,2,FALSE)))</f>
        <v>North Shields Poly</v>
      </c>
      <c r="D136" s="56">
        <f>IF(ISNA(VLOOKUP($B:$B,'GS Teams'!$A:$D,3,FALSE))," ",(VLOOKUP($B:$B,'GS Teams'!$A:$D,3,FALSE)))</f>
        <v>13</v>
      </c>
      <c r="E136" s="55" t="str">
        <f>IF(ISNA(VLOOKUP($B:$B,'GS Teams'!$A:$D,4,FALSE))," ",(VLOOKUP($B:$B,'GS Teams'!$A:$D,4,FALSE)))</f>
        <v>M</v>
      </c>
      <c r="F136" s="55" t="str">
        <f>IF(ISNA(VLOOKUP($B:$B,'GS Teams'!$A:$E,5,FALSE))," ",(VLOOKUP($B:$B,'GS Teams'!$A:$E,5,FALSE)))</f>
        <v>Roger Mosedale</v>
      </c>
      <c r="G136" s="56" t="str">
        <f>IF(ISNA(VLOOKUP($B:$B,'GS Teams'!$A:$F,6,FALSE))," ",(VLOOKUP($B:$B,'GS Teams'!$A:$F,6,FALSE)))</f>
        <v>V</v>
      </c>
      <c r="H136" s="41">
        <v>1.050925925925926E-2</v>
      </c>
      <c r="I136" s="57" t="str">
        <f>IF(ISNA(VLOOKUP($B:$B,'GS Teams'!$A:$G,7,FALSE))," ",(VLOOKUP($B:$B,'GS Teams'!$A:$G,7,FALSE)))</f>
        <v>David Tiplady</v>
      </c>
      <c r="J136" s="54" t="str">
        <f>IF(ISNA(VLOOKUP($B:$B,'GS Teams'!$A:$H,8,FALSE))," ",(VLOOKUP($B:$B,'GS Teams'!$A:$H,8,FALSE)))</f>
        <v>V</v>
      </c>
      <c r="K136" s="58">
        <f t="shared" si="8"/>
        <v>1.1550925925925923E-2</v>
      </c>
      <c r="L136" s="41">
        <v>2.2060185185185183E-2</v>
      </c>
      <c r="M136" s="59" t="str">
        <f>IF(ISNA(VLOOKUP($B:$B,'GS Teams'!$A:$I,9,FALSE))," ",(VLOOKUP($B:$B,'GS Teams'!$A:$I,9,FALSE)))</f>
        <v>Neil Wood</v>
      </c>
      <c r="N136" s="60" t="str">
        <f>IF(ISNA(VLOOKUP($B:$B,'GS Teams'!$A:$J,10,FALSE))," ",(VLOOKUP($B:$B,'GS Teams'!$A:$J,10,FALSE)))</f>
        <v>V</v>
      </c>
      <c r="O136" s="58">
        <f t="shared" si="9"/>
        <v>1.1851851851851856E-2</v>
      </c>
      <c r="P136" s="41">
        <v>3.3912037037037039E-2</v>
      </c>
    </row>
    <row r="137" spans="1:16" ht="20.100000000000001" customHeight="1" x14ac:dyDescent="0.25">
      <c r="A137" s="54">
        <v>134</v>
      </c>
      <c r="B137" s="8">
        <v>117</v>
      </c>
      <c r="C137" s="55" t="str">
        <f>IF(ISNA(VLOOKUP($B:$B,'GS Teams'!$A:$D,2,FALSE))," ",(VLOOKUP($B:$B,'GS Teams'!$A:$D,2,FALSE)))</f>
        <v>North Shields Poly</v>
      </c>
      <c r="D137" s="56">
        <f>IF(ISNA(VLOOKUP($B:$B,'GS Teams'!$A:$D,3,FALSE))," ",(VLOOKUP($B:$B,'GS Teams'!$A:$D,3,FALSE)))</f>
        <v>23</v>
      </c>
      <c r="E137" s="55" t="str">
        <f>IF(ISNA(VLOOKUP($B:$B,'GS Teams'!$A:$D,4,FALSE))," ",(VLOOKUP($B:$B,'GS Teams'!$A:$D,4,FALSE)))</f>
        <v>F</v>
      </c>
      <c r="F137" s="55" t="str">
        <f>IF(ISNA(VLOOKUP($B:$B,'GS Teams'!$A:$E,5,FALSE))," ",(VLOOKUP($B:$B,'GS Teams'!$A:$E,5,FALSE)))</f>
        <v>N Rees</v>
      </c>
      <c r="G137" s="56" t="str">
        <f>IF(ISNA(VLOOKUP($B:$B,'GS Teams'!$A:$F,6,FALSE))," ",(VLOOKUP($B:$B,'GS Teams'!$A:$F,6,FALSE)))</f>
        <v>V</v>
      </c>
      <c r="H137" s="41">
        <v>1.1886574074074075E-2</v>
      </c>
      <c r="I137" s="57" t="str">
        <f>IF(ISNA(VLOOKUP($B:$B,'GS Teams'!$A:$G,7,FALSE))," ",(VLOOKUP($B:$B,'GS Teams'!$A:$G,7,FALSE)))</f>
        <v>H Mansfield</v>
      </c>
      <c r="J137" s="54">
        <f>IF(ISNA(VLOOKUP($B:$B,'GS Teams'!$A:$H,8,FALSE))," ",(VLOOKUP($B:$B,'GS Teams'!$A:$H,8,FALSE)))</f>
        <v>0</v>
      </c>
      <c r="K137" s="58">
        <f t="shared" si="8"/>
        <v>1.1157407407407406E-2</v>
      </c>
      <c r="L137" s="41">
        <v>2.3043981481481481E-2</v>
      </c>
      <c r="M137" s="59" t="str">
        <f>IF(ISNA(VLOOKUP($B:$B,'GS Teams'!$A:$I,9,FALSE))," ",(VLOOKUP($B:$B,'GS Teams'!$A:$I,9,FALSE)))</f>
        <v>H Lawrence</v>
      </c>
      <c r="N137" s="60">
        <f>IF(ISNA(VLOOKUP($B:$B,'GS Teams'!$A:$J,10,FALSE))," ",(VLOOKUP($B:$B,'GS Teams'!$A:$J,10,FALSE)))</f>
        <v>0</v>
      </c>
      <c r="O137" s="58">
        <f t="shared" si="9"/>
        <v>1.094907407407408E-2</v>
      </c>
      <c r="P137" s="41">
        <v>3.3993055555555561E-2</v>
      </c>
    </row>
    <row r="138" spans="1:16" ht="20.100000000000001" customHeight="1" x14ac:dyDescent="0.25">
      <c r="A138" s="54">
        <v>135</v>
      </c>
      <c r="B138" s="8">
        <v>78</v>
      </c>
      <c r="C138" s="55" t="str">
        <f>IF(ISNA(VLOOKUP($B:$B,'GS Teams'!$A:$D,2,FALSE))," ",(VLOOKUP($B:$B,'GS Teams'!$A:$D,2,FALSE)))</f>
        <v>Heaton Harriers</v>
      </c>
      <c r="D138" s="56">
        <f>IF(ISNA(VLOOKUP($B:$B,'GS Teams'!$A:$D,3,FALSE))," ",(VLOOKUP($B:$B,'GS Teams'!$A:$D,3,FALSE)))</f>
        <v>14</v>
      </c>
      <c r="E138" s="55" t="str">
        <f>IF(ISNA(VLOOKUP($B:$B,'GS Teams'!$A:$D,4,FALSE))," ",(VLOOKUP($B:$B,'GS Teams'!$A:$D,4,FALSE)))</f>
        <v>F</v>
      </c>
      <c r="F138" s="55" t="str">
        <f>IF(ISNA(VLOOKUP($B:$B,'GS Teams'!$A:$E,5,FALSE))," ",(VLOOKUP($B:$B,'GS Teams'!$A:$E,5,FALSE)))</f>
        <v>Alexandra Harrison</v>
      </c>
      <c r="G138" s="56">
        <f>IF(ISNA(VLOOKUP($B:$B,'GS Teams'!$A:$F,6,FALSE))," ",(VLOOKUP($B:$B,'GS Teams'!$A:$F,6,FALSE)))</f>
        <v>0</v>
      </c>
      <c r="H138" s="41">
        <v>1.0405092592592593E-2</v>
      </c>
      <c r="I138" s="57" t="str">
        <f>IF(ISNA(VLOOKUP($B:$B,'GS Teams'!$A:$G,7,FALSE))," ",(VLOOKUP($B:$B,'GS Teams'!$A:$G,7,FALSE)))</f>
        <v>Judith Archibold</v>
      </c>
      <c r="J138" s="54" t="str">
        <f>IF(ISNA(VLOOKUP($B:$B,'GS Teams'!$A:$H,8,FALSE))," ",(VLOOKUP($B:$B,'GS Teams'!$A:$H,8,FALSE)))</f>
        <v>V</v>
      </c>
      <c r="K138" s="58">
        <f t="shared" si="8"/>
        <v>1.0578703703703703E-2</v>
      </c>
      <c r="L138" s="41">
        <v>2.0983796296296296E-2</v>
      </c>
      <c r="M138" s="59" t="str">
        <f>IF(ISNA(VLOOKUP($B:$B,'GS Teams'!$A:$I,9,FALSE))," ",(VLOOKUP($B:$B,'GS Teams'!$A:$I,9,FALSE)))</f>
        <v>Janette Kilgour</v>
      </c>
      <c r="N138" s="60" t="str">
        <f>IF(ISNA(VLOOKUP($B:$B,'GS Teams'!$A:$J,10,FALSE))," ",(VLOOKUP($B:$B,'GS Teams'!$A:$J,10,FALSE)))</f>
        <v>V</v>
      </c>
      <c r="O138" s="58">
        <f t="shared" si="9"/>
        <v>1.3067129629629626E-2</v>
      </c>
      <c r="P138" s="41">
        <v>3.4050925925925922E-2</v>
      </c>
    </row>
    <row r="139" spans="1:16" ht="20.100000000000001" customHeight="1" x14ac:dyDescent="0.25">
      <c r="A139" s="54">
        <v>136</v>
      </c>
      <c r="B139" s="54">
        <v>74</v>
      </c>
      <c r="C139" s="55" t="str">
        <f>IF(ISNA(VLOOKUP($B:$B,'GS Teams'!$A:$D,2,FALSE))," ",(VLOOKUP($B:$B,'GS Teams'!$A:$D,2,FALSE)))</f>
        <v>Heaton Harriers</v>
      </c>
      <c r="D139" s="56">
        <f>IF(ISNA(VLOOKUP($B:$B,'GS Teams'!$A:$D,3,FALSE))," ",(VLOOKUP($B:$B,'GS Teams'!$A:$D,3,FALSE)))</f>
        <v>10</v>
      </c>
      <c r="E139" s="55" t="str">
        <f>IF(ISNA(VLOOKUP($B:$B,'GS Teams'!$A:$D,4,FALSE))," ",(VLOOKUP($B:$B,'GS Teams'!$A:$D,4,FALSE)))</f>
        <v>M</v>
      </c>
      <c r="F139" s="55" t="str">
        <f>IF(ISNA(VLOOKUP($B:$B,'GS Teams'!$A:$E,5,FALSE))," ",(VLOOKUP($B:$B,'GS Teams'!$A:$E,5,FALSE)))</f>
        <v>Matt Crawford</v>
      </c>
      <c r="G139" s="56">
        <f>IF(ISNA(VLOOKUP($B:$B,'GS Teams'!$A:$F,6,FALSE))," ",(VLOOKUP($B:$B,'GS Teams'!$A:$F,6,FALSE)))</f>
        <v>0</v>
      </c>
      <c r="H139" s="41">
        <v>9.6064814814814815E-3</v>
      </c>
      <c r="I139" s="57" t="str">
        <f>IF(ISNA(VLOOKUP($B:$B,'GS Teams'!$A:$G,7,FALSE))," ",(VLOOKUP($B:$B,'GS Teams'!$A:$G,7,FALSE)))</f>
        <v>Tom Green</v>
      </c>
      <c r="J139" s="54">
        <f>IF(ISNA(VLOOKUP($B:$B,'GS Teams'!$A:$H,8,FALSE))," ",(VLOOKUP($B:$B,'GS Teams'!$A:$H,8,FALSE)))</f>
        <v>0</v>
      </c>
      <c r="K139" s="58">
        <f t="shared" si="8"/>
        <v>9.9305555555555553E-3</v>
      </c>
      <c r="L139" s="41">
        <v>1.9537037037037037E-2</v>
      </c>
      <c r="M139" s="59" t="str">
        <f>IF(ISNA(VLOOKUP($B:$B,'GS Teams'!$A:$I,9,FALSE))," ",(VLOOKUP($B:$B,'GS Teams'!$A:$I,9,FALSE)))</f>
        <v>George Routledge</v>
      </c>
      <c r="N139" s="60" t="str">
        <f>IF(ISNA(VLOOKUP($B:$B,'GS Teams'!$A:$J,10,FALSE))," ",(VLOOKUP($B:$B,'GS Teams'!$A:$J,10,FALSE)))</f>
        <v>V</v>
      </c>
      <c r="O139" s="58">
        <f t="shared" si="9"/>
        <v>1.4525462962962966E-2</v>
      </c>
      <c r="P139" s="41">
        <v>3.4062500000000002E-2</v>
      </c>
    </row>
    <row r="140" spans="1:16" ht="20.100000000000001" customHeight="1" x14ac:dyDescent="0.25">
      <c r="A140" s="54">
        <v>137</v>
      </c>
      <c r="B140" s="8">
        <v>28</v>
      </c>
      <c r="C140" s="55" t="str">
        <f>IF(ISNA(VLOOKUP($B:$B,'GS Teams'!$A:$D,2,FALSE))," ",(VLOOKUP($B:$B,'GS Teams'!$A:$D,2,FALSE)))</f>
        <v>Blyth RC</v>
      </c>
      <c r="D140" s="56">
        <f>IF(ISNA(VLOOKUP($B:$B,'GS Teams'!$A:$D,3,FALSE))," ",(VLOOKUP($B:$B,'GS Teams'!$A:$D,3,FALSE)))</f>
        <v>11</v>
      </c>
      <c r="E140" s="55" t="str">
        <f>IF(ISNA(VLOOKUP($B:$B,'GS Teams'!$A:$D,4,FALSE))," ",(VLOOKUP($B:$B,'GS Teams'!$A:$D,4,FALSE)))</f>
        <v>F</v>
      </c>
      <c r="F140" s="55" t="str">
        <f>IF(ISNA(VLOOKUP($B:$B,'GS Teams'!$A:$E,5,FALSE))," ",(VLOOKUP($B:$B,'GS Teams'!$A:$E,5,FALSE)))</f>
        <v>Lesley Falkous</v>
      </c>
      <c r="G140" s="56" t="str">
        <f>IF(ISNA(VLOOKUP($B:$B,'GS Teams'!$A:$F,6,FALSE))," ",(VLOOKUP($B:$B,'GS Teams'!$A:$F,6,FALSE)))</f>
        <v>V</v>
      </c>
      <c r="H140" s="41">
        <v>1.1018518518518518E-2</v>
      </c>
      <c r="I140" s="57" t="str">
        <f>IF(ISNA(VLOOKUP($B:$B,'GS Teams'!$A:$G,7,FALSE))," ",(VLOOKUP($B:$B,'GS Teams'!$A:$G,7,FALSE)))</f>
        <v>Anne Craddock</v>
      </c>
      <c r="J140" s="54" t="str">
        <f>IF(ISNA(VLOOKUP($B:$B,'GS Teams'!$A:$H,8,FALSE))," ",(VLOOKUP($B:$B,'GS Teams'!$A:$H,8,FALSE)))</f>
        <v>V</v>
      </c>
      <c r="K140" s="58">
        <f t="shared" si="8"/>
        <v>1.1412037037037037E-2</v>
      </c>
      <c r="L140" s="41">
        <v>2.2430555555555554E-2</v>
      </c>
      <c r="M140" s="59" t="str">
        <f>IF(ISNA(VLOOKUP($B:$B,'GS Teams'!$A:$I,9,FALSE))," ",(VLOOKUP($B:$B,'GS Teams'!$A:$I,9,FALSE)))</f>
        <v>Ewa Johnson</v>
      </c>
      <c r="N140" s="60" t="str">
        <f>IF(ISNA(VLOOKUP($B:$B,'GS Teams'!$A:$J,10,FALSE))," ",(VLOOKUP($B:$B,'GS Teams'!$A:$J,10,FALSE)))</f>
        <v>V</v>
      </c>
      <c r="O140" s="58">
        <f t="shared" si="9"/>
        <v>1.1770833333333331E-2</v>
      </c>
      <c r="P140" s="41">
        <v>3.4201388888888885E-2</v>
      </c>
    </row>
    <row r="141" spans="1:16" ht="20.100000000000001" customHeight="1" x14ac:dyDescent="0.25">
      <c r="A141" s="54">
        <v>138</v>
      </c>
      <c r="B141" s="8">
        <v>10</v>
      </c>
      <c r="C141" s="55" t="str">
        <f>IF(ISNA(VLOOKUP($B:$B,'GS Teams'!$A:$D,2,FALSE))," ",(VLOOKUP($B:$B,'GS Teams'!$A:$D,2,FALSE)))</f>
        <v>Ashington Hirst</v>
      </c>
      <c r="D141" s="56">
        <f>IF(ISNA(VLOOKUP($B:$B,'GS Teams'!$A:$D,3,FALSE))," ",(VLOOKUP($B:$B,'GS Teams'!$A:$D,3,FALSE)))</f>
        <v>6</v>
      </c>
      <c r="E141" s="55" t="str">
        <f>IF(ISNA(VLOOKUP($B:$B,'GS Teams'!$A:$D,4,FALSE))," ",(VLOOKUP($B:$B,'GS Teams'!$A:$D,4,FALSE)))</f>
        <v>F</v>
      </c>
      <c r="F141" s="55" t="str">
        <f>IF(ISNA(VLOOKUP($B:$B,'GS Teams'!$A:$E,5,FALSE))," ",(VLOOKUP($B:$B,'GS Teams'!$A:$E,5,FALSE)))</f>
        <v>Natalie McDermott</v>
      </c>
      <c r="G141" s="56" t="str">
        <f>IF(ISNA(VLOOKUP($B:$B,'GS Teams'!$A:$F,6,FALSE))," ",(VLOOKUP($B:$B,'GS Teams'!$A:$F,6,FALSE)))</f>
        <v>V</v>
      </c>
      <c r="H141" s="41">
        <v>1.1458333333333334E-2</v>
      </c>
      <c r="I141" s="57" t="str">
        <f>IF(ISNA(VLOOKUP($B:$B,'GS Teams'!$A:$G,7,FALSE))," ",(VLOOKUP($B:$B,'GS Teams'!$A:$G,7,FALSE)))</f>
        <v>Deb Hill</v>
      </c>
      <c r="J141" s="54" t="str">
        <f>IF(ISNA(VLOOKUP($B:$B,'GS Teams'!$A:$H,8,FALSE))," ",(VLOOKUP($B:$B,'GS Teams'!$A:$H,8,FALSE)))</f>
        <v>V</v>
      </c>
      <c r="K141" s="58">
        <f t="shared" si="8"/>
        <v>1.128472222222222E-2</v>
      </c>
      <c r="L141" s="41">
        <v>2.2743055555555555E-2</v>
      </c>
      <c r="M141" s="59" t="str">
        <f>IF(ISNA(VLOOKUP($B:$B,'GS Teams'!$A:$I,9,FALSE))," ",(VLOOKUP($B:$B,'GS Teams'!$A:$I,9,FALSE)))</f>
        <v>Tracey Smith</v>
      </c>
      <c r="N141" s="60">
        <f>IF(ISNA(VLOOKUP($B:$B,'GS Teams'!$A:$J,10,FALSE))," ",(VLOOKUP($B:$B,'GS Teams'!$A:$J,10,FALSE)))</f>
        <v>0</v>
      </c>
      <c r="O141" s="58">
        <f t="shared" si="9"/>
        <v>1.1516203703703706E-2</v>
      </c>
      <c r="P141" s="41">
        <v>3.425925925925926E-2</v>
      </c>
    </row>
    <row r="142" spans="1:16" ht="20.100000000000001" customHeight="1" x14ac:dyDescent="0.25">
      <c r="A142" s="54">
        <v>139</v>
      </c>
      <c r="B142" s="8">
        <v>13</v>
      </c>
      <c r="C142" s="55" t="str">
        <f>IF(ISNA(VLOOKUP($B:$B,'GS Teams'!$A:$D,2,FALSE))," ",(VLOOKUP($B:$B,'GS Teams'!$A:$D,2,FALSE)))</f>
        <v>Ashington Hirst</v>
      </c>
      <c r="D142" s="56">
        <f>IF(ISNA(VLOOKUP($B:$B,'GS Teams'!$A:$D,3,FALSE))," ",(VLOOKUP($B:$B,'GS Teams'!$A:$D,3,FALSE)))</f>
        <v>9</v>
      </c>
      <c r="E142" s="55" t="str">
        <f>IF(ISNA(VLOOKUP($B:$B,'GS Teams'!$A:$D,4,FALSE))," ",(VLOOKUP($B:$B,'GS Teams'!$A:$D,4,FALSE)))</f>
        <v>F</v>
      </c>
      <c r="F142" s="55" t="str">
        <f>IF(ISNA(VLOOKUP($B:$B,'GS Teams'!$A:$E,5,FALSE))," ",(VLOOKUP($B:$B,'GS Teams'!$A:$E,5,FALSE)))</f>
        <v>Hazel Storey</v>
      </c>
      <c r="G142" s="56" t="str">
        <f>IF(ISNA(VLOOKUP($B:$B,'GS Teams'!$A:$F,6,FALSE))," ",(VLOOKUP($B:$B,'GS Teams'!$A:$F,6,FALSE)))</f>
        <v>V</v>
      </c>
      <c r="H142" s="41">
        <v>1.1400462962962965E-2</v>
      </c>
      <c r="I142" s="57" t="str">
        <f>IF(ISNA(VLOOKUP($B:$B,'GS Teams'!$A:$G,7,FALSE))," ",(VLOOKUP($B:$B,'GS Teams'!$A:$G,7,FALSE)))</f>
        <v>Lisa Soulsby</v>
      </c>
      <c r="J142" s="54">
        <f>IF(ISNA(VLOOKUP($B:$B,'GS Teams'!$A:$H,8,FALSE))," ",(VLOOKUP($B:$B,'GS Teams'!$A:$H,8,FALSE)))</f>
        <v>0</v>
      </c>
      <c r="K142" s="58">
        <f t="shared" si="8"/>
        <v>1.1828703703703701E-2</v>
      </c>
      <c r="L142" s="41">
        <v>2.3229166666666665E-2</v>
      </c>
      <c r="M142" s="59" t="str">
        <f>IF(ISNA(VLOOKUP($B:$B,'GS Teams'!$A:$I,9,FALSE))," ",(VLOOKUP($B:$B,'GS Teams'!$A:$I,9,FALSE)))</f>
        <v>Lindsay Warren</v>
      </c>
      <c r="N142" s="60" t="str">
        <f>IF(ISNA(VLOOKUP($B:$B,'GS Teams'!$A:$J,10,FALSE))," ",(VLOOKUP($B:$B,'GS Teams'!$A:$J,10,FALSE)))</f>
        <v>V</v>
      </c>
      <c r="O142" s="58">
        <f t="shared" si="9"/>
        <v>1.1192129629629632E-2</v>
      </c>
      <c r="P142" s="41">
        <v>3.4421296296296297E-2</v>
      </c>
    </row>
    <row r="143" spans="1:16" ht="20.100000000000001" customHeight="1" x14ac:dyDescent="0.25">
      <c r="A143" s="54">
        <v>140</v>
      </c>
      <c r="B143" s="8">
        <v>35</v>
      </c>
      <c r="C143" s="55" t="str">
        <f>IF(ISNA(VLOOKUP($B:$B,'GS Teams'!$A:$D,2,FALSE))," ",(VLOOKUP($B:$B,'GS Teams'!$A:$D,2,FALSE)))</f>
        <v>Claremont Road Runners</v>
      </c>
      <c r="D143" s="56">
        <f>IF(ISNA(VLOOKUP($B:$B,'GS Teams'!$A:$D,3,FALSE))," ",(VLOOKUP($B:$B,'GS Teams'!$A:$D,3,FALSE)))</f>
        <v>5</v>
      </c>
      <c r="E143" s="55" t="str">
        <f>IF(ISNA(VLOOKUP($B:$B,'GS Teams'!$A:$D,4,FALSE))," ",(VLOOKUP($B:$B,'GS Teams'!$A:$D,4,FALSE)))</f>
        <v>F</v>
      </c>
      <c r="F143" s="55" t="str">
        <f>IF(ISNA(VLOOKUP($B:$B,'GS Teams'!$A:$E,5,FALSE))," ",(VLOOKUP($B:$B,'GS Teams'!$A:$E,5,FALSE)))</f>
        <v>Alice Vialard</v>
      </c>
      <c r="G143" s="56" t="str">
        <f>IF(ISNA(VLOOKUP($B:$B,'GS Teams'!$A:$F,6,FALSE))," ",(VLOOKUP($B:$B,'GS Teams'!$A:$F,6,FALSE)))</f>
        <v>V</v>
      </c>
      <c r="H143" s="41">
        <v>1.064814814814815E-2</v>
      </c>
      <c r="I143" s="57" t="str">
        <f>IF(ISNA(VLOOKUP($B:$B,'GS Teams'!$A:$G,7,FALSE))," ",(VLOOKUP($B:$B,'GS Teams'!$A:$G,7,FALSE)))</f>
        <v>Leanne Salem</v>
      </c>
      <c r="J143" s="54" t="str">
        <f>IF(ISNA(VLOOKUP($B:$B,'GS Teams'!$A:$H,8,FALSE))," ",(VLOOKUP($B:$B,'GS Teams'!$A:$H,8,FALSE)))</f>
        <v>V</v>
      </c>
      <c r="K143" s="58">
        <f t="shared" si="8"/>
        <v>1.2430555555555552E-2</v>
      </c>
      <c r="L143" s="41">
        <v>2.3078703703703702E-2</v>
      </c>
      <c r="M143" s="59" t="str">
        <f>IF(ISNA(VLOOKUP($B:$B,'GS Teams'!$A:$I,9,FALSE))," ",(VLOOKUP($B:$B,'GS Teams'!$A:$I,9,FALSE)))</f>
        <v xml:space="preserve">Mary MArtin </v>
      </c>
      <c r="N143" s="60" t="str">
        <f>IF(ISNA(VLOOKUP($B:$B,'GS Teams'!$A:$J,10,FALSE))," ",(VLOOKUP($B:$B,'GS Teams'!$A:$J,10,FALSE)))</f>
        <v>V</v>
      </c>
      <c r="O143" s="58">
        <f t="shared" si="9"/>
        <v>1.1400462962962963E-2</v>
      </c>
      <c r="P143" s="41">
        <v>3.4479166666666665E-2</v>
      </c>
    </row>
    <row r="144" spans="1:16" ht="20.100000000000001" customHeight="1" x14ac:dyDescent="0.25">
      <c r="A144" s="54">
        <v>141</v>
      </c>
      <c r="B144" s="8">
        <v>93</v>
      </c>
      <c r="C144" s="55" t="str">
        <f>IF(ISNA(VLOOKUP($B:$B,'GS Teams'!$A:$D,2,FALSE))," ",(VLOOKUP($B:$B,'GS Teams'!$A:$D,2,FALSE)))</f>
        <v xml:space="preserve">Morpeth </v>
      </c>
      <c r="D144" s="56">
        <f>IF(ISNA(VLOOKUP($B:$B,'GS Teams'!$A:$D,3,FALSE))," ",(VLOOKUP($B:$B,'GS Teams'!$A:$D,3,FALSE)))</f>
        <v>3</v>
      </c>
      <c r="E144" s="55" t="str">
        <f>IF(ISNA(VLOOKUP($B:$B,'GS Teams'!$A:$D,4,FALSE))," ",(VLOOKUP($B:$B,'GS Teams'!$A:$D,4,FALSE)))</f>
        <v>F</v>
      </c>
      <c r="F144" s="55" t="str">
        <f>IF(ISNA(VLOOKUP($B:$B,'GS Teams'!$A:$E,5,FALSE))," ",(VLOOKUP($B:$B,'GS Teams'!$A:$E,5,FALSE)))</f>
        <v>Shauna Rank</v>
      </c>
      <c r="G144" s="56" t="str">
        <f>IF(ISNA(VLOOKUP($B:$B,'GS Teams'!$A:$F,6,FALSE))," ",(VLOOKUP($B:$B,'GS Teams'!$A:$F,6,FALSE)))</f>
        <v>V</v>
      </c>
      <c r="H144" s="41">
        <v>1.091435185185185E-2</v>
      </c>
      <c r="I144" s="57" t="str">
        <f>IF(ISNA(VLOOKUP($B:$B,'GS Teams'!$A:$G,7,FALSE))," ",(VLOOKUP($B:$B,'GS Teams'!$A:$G,7,FALSE)))</f>
        <v>Frances Naylor</v>
      </c>
      <c r="J144" s="54" t="str">
        <f>IF(ISNA(VLOOKUP($B:$B,'GS Teams'!$A:$H,8,FALSE))," ",(VLOOKUP($B:$B,'GS Teams'!$A:$H,8,FALSE)))</f>
        <v>V</v>
      </c>
      <c r="K144" s="58">
        <f t="shared" si="8"/>
        <v>1.2048611111111116E-2</v>
      </c>
      <c r="L144" s="41">
        <v>2.2962962962962966E-2</v>
      </c>
      <c r="M144" s="59" t="str">
        <f>IF(ISNA(VLOOKUP($B:$B,'GS Teams'!$A:$I,9,FALSE))," ",(VLOOKUP($B:$B,'GS Teams'!$A:$I,9,FALSE)))</f>
        <v>Susan Smith</v>
      </c>
      <c r="N144" s="60" t="str">
        <f>IF(ISNA(VLOOKUP($B:$B,'GS Teams'!$A:$J,10,FALSE))," ",(VLOOKUP($B:$B,'GS Teams'!$A:$J,10,FALSE)))</f>
        <v>V</v>
      </c>
      <c r="O144" s="58">
        <f t="shared" si="9"/>
        <v>1.1574074074074073E-2</v>
      </c>
      <c r="P144" s="41">
        <v>3.453703703703704E-2</v>
      </c>
    </row>
    <row r="145" spans="1:17" ht="20.100000000000001" customHeight="1" x14ac:dyDescent="0.25">
      <c r="A145" s="54">
        <v>142</v>
      </c>
      <c r="B145" s="8">
        <v>15</v>
      </c>
      <c r="C145" s="55" t="str">
        <f>IF(ISNA(VLOOKUP($B:$B,'GS Teams'!$A:$D,2,FALSE))," ",(VLOOKUP($B:$B,'GS Teams'!$A:$D,2,FALSE)))</f>
        <v>Ashington Hirst</v>
      </c>
      <c r="D145" s="56">
        <f>IF(ISNA(VLOOKUP($B:$B,'GS Teams'!$A:$D,3,FALSE))," ",(VLOOKUP($B:$B,'GS Teams'!$A:$D,3,FALSE)))</f>
        <v>11</v>
      </c>
      <c r="E145" s="55" t="str">
        <f>IF(ISNA(VLOOKUP($B:$B,'GS Teams'!$A:$D,4,FALSE))," ",(VLOOKUP($B:$B,'GS Teams'!$A:$D,4,FALSE)))</f>
        <v>F</v>
      </c>
      <c r="F145" s="55" t="str">
        <f>IF(ISNA(VLOOKUP($B:$B,'GS Teams'!$A:$E,5,FALSE))," ",(VLOOKUP($B:$B,'GS Teams'!$A:$E,5,FALSE)))</f>
        <v>Claire Coe</v>
      </c>
      <c r="G145" s="56" t="str">
        <f>IF(ISNA(VLOOKUP($B:$B,'GS Teams'!$A:$F,6,FALSE))," ",(VLOOKUP($B:$B,'GS Teams'!$A:$F,6,FALSE)))</f>
        <v>V</v>
      </c>
      <c r="H145" s="41">
        <v>1.1736111111111109E-2</v>
      </c>
      <c r="I145" s="57" t="str">
        <f>IF(ISNA(VLOOKUP($B:$B,'GS Teams'!$A:$G,7,FALSE))," ",(VLOOKUP($B:$B,'GS Teams'!$A:$G,7,FALSE)))</f>
        <v>Diane Watts</v>
      </c>
      <c r="J145" s="54" t="str">
        <f>IF(ISNA(VLOOKUP($B:$B,'GS Teams'!$A:$H,8,FALSE))," ",(VLOOKUP($B:$B,'GS Teams'!$A:$H,8,FALSE)))</f>
        <v>V</v>
      </c>
      <c r="K145" s="58">
        <f t="shared" si="8"/>
        <v>1.2256944444444447E-2</v>
      </c>
      <c r="L145" s="41">
        <v>2.3993055555555556E-2</v>
      </c>
      <c r="M145" s="59" t="str">
        <f>IF(ISNA(VLOOKUP($B:$B,'GS Teams'!$A:$I,9,FALSE))," ",(VLOOKUP($B:$B,'GS Teams'!$A:$I,9,FALSE)))</f>
        <v>Lee Elder</v>
      </c>
      <c r="N145" s="60" t="str">
        <f>IF(ISNA(VLOOKUP($B:$B,'GS Teams'!$A:$J,10,FALSE))," ",(VLOOKUP($B:$B,'GS Teams'!$A:$J,10,FALSE)))</f>
        <v>V</v>
      </c>
      <c r="O145" s="58">
        <f t="shared" si="9"/>
        <v>1.0590277777777778E-2</v>
      </c>
      <c r="P145" s="41">
        <v>3.4583333333333334E-2</v>
      </c>
    </row>
    <row r="146" spans="1:17" ht="20.100000000000001" customHeight="1" x14ac:dyDescent="0.25">
      <c r="A146" s="54">
        <v>143</v>
      </c>
      <c r="B146" s="8">
        <v>126</v>
      </c>
      <c r="C146" s="55" t="str">
        <f>IF(ISNA(VLOOKUP($B:$B,'GS Teams'!$A:$D,2,FALSE))," ",(VLOOKUP($B:$B,'GS Teams'!$A:$D,2,FALSE)))</f>
        <v>SunderlandStrollers</v>
      </c>
      <c r="D146" s="56">
        <f>IF(ISNA(VLOOKUP($B:$B,'GS Teams'!$A:$D,3,FALSE))," ",(VLOOKUP($B:$B,'GS Teams'!$A:$D,3,FALSE)))</f>
        <v>2</v>
      </c>
      <c r="E146" s="55" t="str">
        <f>IF(ISNA(VLOOKUP($B:$B,'GS Teams'!$A:$D,4,FALSE))," ",(VLOOKUP($B:$B,'GS Teams'!$A:$D,4,FALSE)))</f>
        <v>F</v>
      </c>
      <c r="F146" s="55" t="str">
        <f>IF(ISNA(VLOOKUP($B:$B,'GS Teams'!$A:$E,5,FALSE))," ",(VLOOKUP($B:$B,'GS Teams'!$A:$E,5,FALSE)))</f>
        <v>Pip McDonald</v>
      </c>
      <c r="G146" s="56">
        <f>IF(ISNA(VLOOKUP($B:$B,'GS Teams'!$A:$F,6,FALSE))," ",(VLOOKUP($B:$B,'GS Teams'!$A:$F,6,FALSE)))</f>
        <v>0</v>
      </c>
      <c r="H146" s="41">
        <v>1.1238425925925928E-2</v>
      </c>
      <c r="I146" s="57" t="str">
        <f>IF(ISNA(VLOOKUP($B:$B,'GS Teams'!$A:$G,7,FALSE))," ",(VLOOKUP($B:$B,'GS Teams'!$A:$G,7,FALSE)))</f>
        <v>Sue Tate</v>
      </c>
      <c r="J146" s="54" t="str">
        <f>IF(ISNA(VLOOKUP($B:$B,'GS Teams'!$A:$H,8,FALSE))," ",(VLOOKUP($B:$B,'GS Teams'!$A:$H,8,FALSE)))</f>
        <v>V</v>
      </c>
      <c r="K146" s="58">
        <f t="shared" si="8"/>
        <v>1.1736111111111112E-2</v>
      </c>
      <c r="L146" s="41">
        <v>2.297453703703704E-2</v>
      </c>
      <c r="M146" s="59" t="str">
        <f>IF(ISNA(VLOOKUP($B:$B,'GS Teams'!$A:$I,9,FALSE))," ",(VLOOKUP($B:$B,'GS Teams'!$A:$I,9,FALSE)))</f>
        <v>Lori Emery</v>
      </c>
      <c r="N146" s="60" t="str">
        <f>IF(ISNA(VLOOKUP($B:$B,'GS Teams'!$A:$J,10,FALSE))," ",(VLOOKUP($B:$B,'GS Teams'!$A:$J,10,FALSE)))</f>
        <v>V</v>
      </c>
      <c r="O146" s="58">
        <f t="shared" si="9"/>
        <v>1.1620370370370368E-2</v>
      </c>
      <c r="P146" s="41">
        <v>3.4594907407407408E-2</v>
      </c>
    </row>
    <row r="147" spans="1:17" ht="20.100000000000001" customHeight="1" x14ac:dyDescent="0.25">
      <c r="A147" s="54">
        <v>144</v>
      </c>
      <c r="B147" s="8">
        <v>34</v>
      </c>
      <c r="C147" s="55" t="str">
        <f>IF(ISNA(VLOOKUP($B:$B,'GS Teams'!$A:$D,2,FALSE))," ",(VLOOKUP($B:$B,'GS Teams'!$A:$D,2,FALSE)))</f>
        <v>Claremont Road Runners</v>
      </c>
      <c r="D147" s="56">
        <f>IF(ISNA(VLOOKUP($B:$B,'GS Teams'!$A:$D,3,FALSE))," ",(VLOOKUP($B:$B,'GS Teams'!$A:$D,3,FALSE)))</f>
        <v>4</v>
      </c>
      <c r="E147" s="55" t="str">
        <f>IF(ISNA(VLOOKUP($B:$B,'GS Teams'!$A:$D,4,FALSE))," ",(VLOOKUP($B:$B,'GS Teams'!$A:$D,4,FALSE)))</f>
        <v>F</v>
      </c>
      <c r="F147" s="55" t="str">
        <f>IF(ISNA(VLOOKUP($B:$B,'GS Teams'!$A:$E,5,FALSE))," ",(VLOOKUP($B:$B,'GS Teams'!$A:$E,5,FALSE)))</f>
        <v>Marie Slack</v>
      </c>
      <c r="G147" s="56" t="str">
        <f>IF(ISNA(VLOOKUP($B:$B,'GS Teams'!$A:$F,6,FALSE))," ",(VLOOKUP($B:$B,'GS Teams'!$A:$F,6,FALSE)))</f>
        <v>V</v>
      </c>
      <c r="H147" s="41">
        <v>1.2094907407407408E-2</v>
      </c>
      <c r="I147" s="57" t="str">
        <f>IF(ISNA(VLOOKUP($B:$B,'GS Teams'!$A:$G,7,FALSE))," ",(VLOOKUP($B:$B,'GS Teams'!$A:$G,7,FALSE)))</f>
        <v>Gill Milne</v>
      </c>
      <c r="J147" s="54" t="str">
        <f>IF(ISNA(VLOOKUP($B:$B,'GS Teams'!$A:$H,8,FALSE))," ",(VLOOKUP($B:$B,'GS Teams'!$A:$H,8,FALSE)))</f>
        <v>V</v>
      </c>
      <c r="K147" s="58">
        <f t="shared" si="8"/>
        <v>1.2418981481481479E-2</v>
      </c>
      <c r="L147" s="41">
        <v>2.4513888888888887E-2</v>
      </c>
      <c r="M147" s="59" t="str">
        <f>IF(ISNA(VLOOKUP($B:$B,'GS Teams'!$A:$I,9,FALSE))," ",(VLOOKUP($B:$B,'GS Teams'!$A:$I,9,FALSE)))</f>
        <v>Nina Jensen</v>
      </c>
      <c r="N147" s="60" t="str">
        <f>IF(ISNA(VLOOKUP($B:$B,'GS Teams'!$A:$J,10,FALSE))," ",(VLOOKUP($B:$B,'GS Teams'!$A:$J,10,FALSE)))</f>
        <v>V</v>
      </c>
      <c r="O147" s="58">
        <f t="shared" si="9"/>
        <v>1.0428240740740748E-2</v>
      </c>
      <c r="P147" s="41">
        <v>3.4942129629629635E-2</v>
      </c>
    </row>
    <row r="148" spans="1:17" ht="20.100000000000001" customHeight="1" x14ac:dyDescent="0.25">
      <c r="A148" s="54">
        <v>145</v>
      </c>
      <c r="B148" s="8">
        <v>55</v>
      </c>
      <c r="C148" s="55" t="str">
        <f>IF(ISNA(VLOOKUP($B:$B,'GS Teams'!$A:$D,2,FALSE))," ",(VLOOKUP($B:$B,'GS Teams'!$A:$D,2,FALSE)))</f>
        <v xml:space="preserve">Gateshead Harriers </v>
      </c>
      <c r="D148" s="56">
        <f>IF(ISNA(VLOOKUP($B:$B,'GS Teams'!$A:$D,3,FALSE))," ",(VLOOKUP($B:$B,'GS Teams'!$A:$D,3,FALSE)))</f>
        <v>5</v>
      </c>
      <c r="E148" s="55" t="str">
        <f>IF(ISNA(VLOOKUP($B:$B,'GS Teams'!$A:$D,4,FALSE))," ",(VLOOKUP($B:$B,'GS Teams'!$A:$D,4,FALSE)))</f>
        <v>F</v>
      </c>
      <c r="F148" s="55" t="str">
        <f>IF(ISNA(VLOOKUP($B:$B,'GS Teams'!$A:$E,5,FALSE))," ",(VLOOKUP($B:$B,'GS Teams'!$A:$E,5,FALSE)))</f>
        <v>Elizabeth Medd</v>
      </c>
      <c r="G148" s="56">
        <f>IF(ISNA(VLOOKUP($B:$B,'GS Teams'!$A:$F,6,FALSE))," ",(VLOOKUP($B:$B,'GS Teams'!$A:$F,6,FALSE)))</f>
        <v>0</v>
      </c>
      <c r="H148" s="41">
        <v>1.1307870370370371E-2</v>
      </c>
      <c r="I148" s="57" t="str">
        <f>IF(ISNA(VLOOKUP($B:$B,'GS Teams'!$A:$G,7,FALSE))," ",(VLOOKUP($B:$B,'GS Teams'!$A:$G,7,FALSE)))</f>
        <v>Yvonne Wilson</v>
      </c>
      <c r="J148" s="54" t="str">
        <f>IF(ISNA(VLOOKUP($B:$B,'GS Teams'!$A:$H,8,FALSE))," ",(VLOOKUP($B:$B,'GS Teams'!$A:$H,8,FALSE)))</f>
        <v>V</v>
      </c>
      <c r="K148" s="58">
        <f t="shared" si="8"/>
        <v>1.3321759259259259E-2</v>
      </c>
      <c r="L148" s="41">
        <v>2.462962962962963E-2</v>
      </c>
      <c r="M148" s="59" t="str">
        <f>IF(ISNA(VLOOKUP($B:$B,'GS Teams'!$A:$I,9,FALSE))," ",(VLOOKUP($B:$B,'GS Teams'!$A:$I,9,FALSE)))</f>
        <v>Caroline Campbell</v>
      </c>
      <c r="N148" s="60" t="str">
        <f>IF(ISNA(VLOOKUP($B:$B,'GS Teams'!$A:$J,10,FALSE))," ",(VLOOKUP($B:$B,'GS Teams'!$A:$J,10,FALSE)))</f>
        <v>V</v>
      </c>
      <c r="O148" s="58">
        <f t="shared" si="9"/>
        <v>1.0624999999999999E-2</v>
      </c>
      <c r="P148" s="41">
        <v>3.5254629629629629E-2</v>
      </c>
    </row>
    <row r="149" spans="1:17" ht="20.100000000000001" customHeight="1" x14ac:dyDescent="0.25">
      <c r="A149" s="54">
        <v>146</v>
      </c>
      <c r="B149" s="8">
        <v>149</v>
      </c>
      <c r="C149" s="55" t="str">
        <f>IF(ISNA(VLOOKUP($B:$B,'GS Teams'!$A:$D,2,FALSE))," ",(VLOOKUP($B:$B,'GS Teams'!$A:$D,2,FALSE)))</f>
        <v>Tyne Bridge Harriers</v>
      </c>
      <c r="D149" s="56">
        <f>IF(ISNA(VLOOKUP($B:$B,'GS Teams'!$A:$D,3,FALSE))," ",(VLOOKUP($B:$B,'GS Teams'!$A:$D,3,FALSE)))</f>
        <v>9</v>
      </c>
      <c r="E149" s="55" t="str">
        <f>IF(ISNA(VLOOKUP($B:$B,'GS Teams'!$A:$D,4,FALSE))," ",(VLOOKUP($B:$B,'GS Teams'!$A:$D,4,FALSE)))</f>
        <v>M</v>
      </c>
      <c r="F149" s="55" t="str">
        <f>IF(ISNA(VLOOKUP($B:$B,'GS Teams'!$A:$E,5,FALSE))," ",(VLOOKUP($B:$B,'GS Teams'!$A:$E,5,FALSE)))</f>
        <v>Michael McKenna</v>
      </c>
      <c r="G149" s="56">
        <f>IF(ISNA(VLOOKUP($B:$B,'GS Teams'!$A:$F,6,FALSE))," ",(VLOOKUP($B:$B,'GS Teams'!$A:$F,6,FALSE)))</f>
        <v>0</v>
      </c>
      <c r="H149" s="41">
        <v>1.0381944444444444E-2</v>
      </c>
      <c r="I149" s="57" t="str">
        <f>IF(ISNA(VLOOKUP($B:$B,'GS Teams'!$A:$G,7,FALSE))," ",(VLOOKUP($B:$B,'GS Teams'!$A:$G,7,FALSE)))</f>
        <v>Neil Banks</v>
      </c>
      <c r="J149" s="54" t="str">
        <f>IF(ISNA(VLOOKUP($B:$B,'GS Teams'!$A:$H,8,FALSE))," ",(VLOOKUP($B:$B,'GS Teams'!$A:$H,8,FALSE)))</f>
        <v>V</v>
      </c>
      <c r="K149" s="58">
        <f t="shared" si="8"/>
        <v>1.2337962962962967E-2</v>
      </c>
      <c r="L149" s="41">
        <v>2.2719907407407411E-2</v>
      </c>
      <c r="M149" s="59" t="str">
        <f>IF(ISNA(VLOOKUP($B:$B,'GS Teams'!$A:$I,9,FALSE))," ",(VLOOKUP($B:$B,'GS Teams'!$A:$I,9,FALSE)))</f>
        <v>Ian Windsor</v>
      </c>
      <c r="N149" s="60">
        <f>IF(ISNA(VLOOKUP($B:$B,'GS Teams'!$A:$J,10,FALSE))," ",(VLOOKUP($B:$B,'GS Teams'!$A:$J,10,FALSE)))</f>
        <v>0</v>
      </c>
      <c r="O149" s="58">
        <f t="shared" si="9"/>
        <v>1.2986111111111108E-2</v>
      </c>
      <c r="P149" s="41">
        <v>3.5706018518518519E-2</v>
      </c>
    </row>
    <row r="150" spans="1:17" ht="20.100000000000001" customHeight="1" x14ac:dyDescent="0.25">
      <c r="A150" s="54">
        <v>147</v>
      </c>
      <c r="B150" s="8">
        <v>14</v>
      </c>
      <c r="C150" s="55" t="str">
        <f>IF(ISNA(VLOOKUP($B:$B,'GS Teams'!$A:$D,2,FALSE))," ",(VLOOKUP($B:$B,'GS Teams'!$A:$D,2,FALSE)))</f>
        <v>Ashington Hirst</v>
      </c>
      <c r="D150" s="56">
        <f>IF(ISNA(VLOOKUP($B:$B,'GS Teams'!$A:$D,3,FALSE))," ",(VLOOKUP($B:$B,'GS Teams'!$A:$D,3,FALSE)))</f>
        <v>10</v>
      </c>
      <c r="E150" s="55" t="str">
        <f>IF(ISNA(VLOOKUP($B:$B,'GS Teams'!$A:$D,4,FALSE))," ",(VLOOKUP($B:$B,'GS Teams'!$A:$D,4,FALSE)))</f>
        <v>M</v>
      </c>
      <c r="F150" s="55" t="str">
        <f>IF(ISNA(VLOOKUP($B:$B,'GS Teams'!$A:$E,5,FALSE))," ",(VLOOKUP($B:$B,'GS Teams'!$A:$E,5,FALSE)))</f>
        <v>David Asquith</v>
      </c>
      <c r="G150" s="56" t="str">
        <f>IF(ISNA(VLOOKUP($B:$B,'GS Teams'!$A:$F,6,FALSE))," ",(VLOOKUP($B:$B,'GS Teams'!$A:$F,6,FALSE)))</f>
        <v>V</v>
      </c>
      <c r="H150" s="41">
        <v>1.4780092592592595E-2</v>
      </c>
      <c r="I150" s="57" t="str">
        <f>IF(ISNA(VLOOKUP($B:$B,'GS Teams'!$A:$G,7,FALSE))," ",(VLOOKUP($B:$B,'GS Teams'!$A:$G,7,FALSE)))</f>
        <v>Graeme Hughes</v>
      </c>
      <c r="J150" s="54">
        <f>IF(ISNA(VLOOKUP($B:$B,'GS Teams'!$A:$H,8,FALSE))," ",(VLOOKUP($B:$B,'GS Teams'!$A:$H,8,FALSE)))</f>
        <v>0</v>
      </c>
      <c r="K150" s="58">
        <f t="shared" si="8"/>
        <v>1.1273148148148143E-2</v>
      </c>
      <c r="L150" s="41">
        <v>2.6053240740740738E-2</v>
      </c>
      <c r="M150" s="59" t="str">
        <f>IF(ISNA(VLOOKUP($B:$B,'GS Teams'!$A:$I,9,FALSE))," ",(VLOOKUP($B:$B,'GS Teams'!$A:$I,9,FALSE)))</f>
        <v>Geoff Dick</v>
      </c>
      <c r="N150" s="60" t="str">
        <f>IF(ISNA(VLOOKUP($B:$B,'GS Teams'!$A:$J,10,FALSE))," ",(VLOOKUP($B:$B,'GS Teams'!$A:$J,10,FALSE)))</f>
        <v>V</v>
      </c>
      <c r="O150" s="58">
        <f t="shared" si="9"/>
        <v>1.0393518518518524E-2</v>
      </c>
      <c r="P150" s="41">
        <v>3.6446759259259262E-2</v>
      </c>
    </row>
    <row r="151" spans="1:17" ht="20.100000000000001" customHeight="1" x14ac:dyDescent="0.25">
      <c r="A151" s="54">
        <v>148</v>
      </c>
      <c r="B151" s="8">
        <v>118</v>
      </c>
      <c r="C151" s="55" t="str">
        <f>IF(ISNA(VLOOKUP($B:$B,'GS Teams'!$A:$D,2,FALSE))," ",(VLOOKUP($B:$B,'GS Teams'!$A:$D,2,FALSE)))</f>
        <v>North Shields Poly</v>
      </c>
      <c r="D151" s="56">
        <f>IF(ISNA(VLOOKUP($B:$B,'GS Teams'!$A:$D,3,FALSE))," ",(VLOOKUP($B:$B,'GS Teams'!$A:$D,3,FALSE)))</f>
        <v>24</v>
      </c>
      <c r="E151" s="55" t="str">
        <f>IF(ISNA(VLOOKUP($B:$B,'GS Teams'!$A:$D,4,FALSE))," ",(VLOOKUP($B:$B,'GS Teams'!$A:$D,4,FALSE)))</f>
        <v>F</v>
      </c>
      <c r="F151" s="55" t="str">
        <f>IF(ISNA(VLOOKUP($B:$B,'GS Teams'!$A:$E,5,FALSE))," ",(VLOOKUP($B:$B,'GS Teams'!$A:$E,5,FALSE)))</f>
        <v>G Thompson</v>
      </c>
      <c r="G151" s="56">
        <f>IF(ISNA(VLOOKUP($B:$B,'GS Teams'!$A:$F,6,FALSE))," ",(VLOOKUP($B:$B,'GS Teams'!$A:$F,6,FALSE)))</f>
        <v>0</v>
      </c>
      <c r="H151" s="41">
        <v>1.1979166666666666E-2</v>
      </c>
      <c r="I151" s="57" t="str">
        <f>IF(ISNA(VLOOKUP($B:$B,'GS Teams'!$A:$G,7,FALSE))," ",(VLOOKUP($B:$B,'GS Teams'!$A:$G,7,FALSE)))</f>
        <v>J Clark</v>
      </c>
      <c r="J151" s="54" t="str">
        <f>IF(ISNA(VLOOKUP($B:$B,'GS Teams'!$A:$H,8,FALSE))," ",(VLOOKUP($B:$B,'GS Teams'!$A:$H,8,FALSE)))</f>
        <v>V</v>
      </c>
      <c r="K151" s="58">
        <f t="shared" si="8"/>
        <v>1.3981481481481484E-2</v>
      </c>
      <c r="L151" s="41">
        <v>2.5960648148148149E-2</v>
      </c>
      <c r="M151" s="59" t="str">
        <f>IF(ISNA(VLOOKUP($B:$B,'GS Teams'!$A:$I,9,FALSE))," ",(VLOOKUP($B:$B,'GS Teams'!$A:$I,9,FALSE)))</f>
        <v>A Gibson</v>
      </c>
      <c r="N151" s="60" t="str">
        <f>IF(ISNA(VLOOKUP($B:$B,'GS Teams'!$A:$J,10,FALSE))," ",(VLOOKUP($B:$B,'GS Teams'!$A:$J,10,FALSE)))</f>
        <v>V</v>
      </c>
      <c r="O151" s="58">
        <f t="shared" si="9"/>
        <v>1.0787037037037032E-2</v>
      </c>
      <c r="P151" s="41">
        <v>3.6747685185185182E-2</v>
      </c>
    </row>
    <row r="152" spans="1:17" ht="20.100000000000001" customHeight="1" x14ac:dyDescent="0.25">
      <c r="A152" s="54">
        <v>149</v>
      </c>
      <c r="B152" s="8">
        <v>139</v>
      </c>
      <c r="C152" s="55" t="str">
        <f>IF(ISNA(VLOOKUP($B:$B,'GS Teams'!$A:$D,2,FALSE))," ",(VLOOKUP($B:$B,'GS Teams'!$A:$D,2,FALSE)))</f>
        <v>Tyne Bridge Harriers</v>
      </c>
      <c r="D152" s="56">
        <f>IF(ISNA(VLOOKUP($B:$B,'GS Teams'!$A:$D,3,FALSE))," ",(VLOOKUP($B:$B,'GS Teams'!$A:$D,3,FALSE)))</f>
        <v>19</v>
      </c>
      <c r="E152" s="55" t="str">
        <f>IF(ISNA(VLOOKUP($B:$B,'GS Teams'!$A:$D,4,FALSE))," ",(VLOOKUP($B:$B,'GS Teams'!$A:$D,4,FALSE)))</f>
        <v>F</v>
      </c>
      <c r="F152" s="55" t="str">
        <f>IF(ISNA(VLOOKUP($B:$B,'GS Teams'!$A:$E,5,FALSE))," ",(VLOOKUP($B:$B,'GS Teams'!$A:$E,5,FALSE)))</f>
        <v>Mandy Tunmore</v>
      </c>
      <c r="G152" s="56" t="str">
        <f>IF(ISNA(VLOOKUP($B:$B,'GS Teams'!$A:$F,6,FALSE))," ",(VLOOKUP($B:$B,'GS Teams'!$A:$F,6,FALSE)))</f>
        <v>V</v>
      </c>
      <c r="H152" s="41">
        <v>1.2164351851851852E-2</v>
      </c>
      <c r="I152" s="57" t="str">
        <f>IF(ISNA(VLOOKUP($B:$B,'GS Teams'!$A:$G,7,FALSE))," ",(VLOOKUP($B:$B,'GS Teams'!$A:$G,7,FALSE)))</f>
        <v>Fionna McKenna</v>
      </c>
      <c r="J152" s="54" t="str">
        <f>IF(ISNA(VLOOKUP($B:$B,'GS Teams'!$A:$H,8,FALSE))," ",(VLOOKUP($B:$B,'GS Teams'!$A:$H,8,FALSE)))</f>
        <v>V</v>
      </c>
      <c r="K152" s="58">
        <f t="shared" si="8"/>
        <v>1.361111111111111E-2</v>
      </c>
      <c r="L152" s="41">
        <v>2.5775462962962962E-2</v>
      </c>
      <c r="M152" s="59" t="str">
        <f>IF(ISNA(VLOOKUP($B:$B,'GS Teams'!$A:$I,9,FALSE))," ",(VLOOKUP($B:$B,'GS Teams'!$A:$I,9,FALSE)))</f>
        <v>Katie Gallagher</v>
      </c>
      <c r="N152" s="60">
        <f>IF(ISNA(VLOOKUP($B:$B,'GS Teams'!$A:$J,10,FALSE))," ",(VLOOKUP($B:$B,'GS Teams'!$A:$J,10,FALSE)))</f>
        <v>0</v>
      </c>
      <c r="O152" s="58">
        <f t="shared" si="9"/>
        <v>1.097222222222222E-2</v>
      </c>
      <c r="P152" s="41">
        <v>3.6747685185185182E-2</v>
      </c>
    </row>
    <row r="153" spans="1:17" ht="20.100000000000001" customHeight="1" x14ac:dyDescent="0.25">
      <c r="A153" s="54">
        <v>150</v>
      </c>
      <c r="B153" s="8">
        <v>24</v>
      </c>
      <c r="C153" s="55" t="str">
        <f>IF(ISNA(VLOOKUP($B:$B,'GS Teams'!$A:$D,2,FALSE))," ",(VLOOKUP($B:$B,'GS Teams'!$A:$D,2,FALSE)))</f>
        <v>Blyth RC</v>
      </c>
      <c r="D153" s="56">
        <f>IF(ISNA(VLOOKUP($B:$B,'GS Teams'!$A:$D,3,FALSE))," ",(VLOOKUP($B:$B,'GS Teams'!$A:$D,3,FALSE)))</f>
        <v>7</v>
      </c>
      <c r="E153" s="55" t="str">
        <f>IF(ISNA(VLOOKUP($B:$B,'GS Teams'!$A:$D,4,FALSE))," ",(VLOOKUP($B:$B,'GS Teams'!$A:$D,4,FALSE)))</f>
        <v>M</v>
      </c>
      <c r="F153" s="55" t="str">
        <f>IF(ISNA(VLOOKUP($B:$B,'GS Teams'!$A:$E,5,FALSE))," ",(VLOOKUP($B:$B,'GS Teams'!$A:$E,5,FALSE)))</f>
        <v>Michael Ashby</v>
      </c>
      <c r="G153" s="56" t="str">
        <f>IF(ISNA(VLOOKUP($B:$B,'GS Teams'!$A:$F,6,FALSE))," ",(VLOOKUP($B:$B,'GS Teams'!$A:$F,6,FALSE)))</f>
        <v>V</v>
      </c>
      <c r="H153" s="41">
        <v>1.0844907407407407E-2</v>
      </c>
      <c r="I153" s="57" t="str">
        <f>IF(ISNA(VLOOKUP($B:$B,'GS Teams'!$A:$G,7,FALSE))," ",(VLOOKUP($B:$B,'GS Teams'!$A:$G,7,FALSE)))</f>
        <v>Steve Walker</v>
      </c>
      <c r="J153" s="54" t="str">
        <f>IF(ISNA(VLOOKUP($B:$B,'GS Teams'!$A:$H,8,FALSE))," ",(VLOOKUP($B:$B,'GS Teams'!$A:$H,8,FALSE)))</f>
        <v>V</v>
      </c>
      <c r="K153" s="58">
        <f t="shared" si="8"/>
        <v>1.0752314814814815E-2</v>
      </c>
      <c r="L153" s="41">
        <v>2.1597222222222223E-2</v>
      </c>
      <c r="M153" s="59" t="str">
        <f>IF(ISNA(VLOOKUP($B:$B,'GS Teams'!$A:$I,9,FALSE))," ",(VLOOKUP($B:$B,'GS Teams'!$A:$I,9,FALSE)))</f>
        <v>Simon Sellars</v>
      </c>
      <c r="N153" s="60" t="str">
        <f>IF(ISNA(VLOOKUP($B:$B,'GS Teams'!$A:$J,10,FALSE))," ",(VLOOKUP($B:$B,'GS Teams'!$A:$J,10,FALSE)))</f>
        <v>V</v>
      </c>
      <c r="O153" s="58">
        <f t="shared" si="9"/>
        <v>1.5462962962962967E-2</v>
      </c>
      <c r="P153" s="41">
        <v>3.7060185185185189E-2</v>
      </c>
    </row>
    <row r="154" spans="1:17" ht="20.100000000000001" customHeight="1" x14ac:dyDescent="0.25">
      <c r="A154" s="54">
        <v>151</v>
      </c>
      <c r="B154" s="8">
        <v>29</v>
      </c>
      <c r="C154" s="55" t="str">
        <f>IF(ISNA(VLOOKUP($B:$B,'GS Teams'!$A:$D,2,FALSE))," ",(VLOOKUP($B:$B,'GS Teams'!$A:$D,2,FALSE)))</f>
        <v>Blyth RC</v>
      </c>
      <c r="D154" s="56">
        <f>IF(ISNA(VLOOKUP($B:$B,'GS Teams'!$A:$D,3,FALSE))," ",(VLOOKUP($B:$B,'GS Teams'!$A:$D,3,FALSE)))</f>
        <v>12</v>
      </c>
      <c r="E154" s="55" t="str">
        <f>IF(ISNA(VLOOKUP($B:$B,'GS Teams'!$A:$D,4,FALSE))," ",(VLOOKUP($B:$B,'GS Teams'!$A:$D,4,FALSE)))</f>
        <v>F</v>
      </c>
      <c r="F154" s="55" t="str">
        <f>IF(ISNA(VLOOKUP($B:$B,'GS Teams'!$A:$E,5,FALSE))," ",(VLOOKUP($B:$B,'GS Teams'!$A:$E,5,FALSE)))</f>
        <v>Elaine Gillie</v>
      </c>
      <c r="G154" s="56" t="str">
        <f>IF(ISNA(VLOOKUP($B:$B,'GS Teams'!$A:$F,6,FALSE))," ",(VLOOKUP($B:$B,'GS Teams'!$A:$F,6,FALSE)))</f>
        <v>V</v>
      </c>
      <c r="H154" s="41">
        <v>1.2314814814814815E-2</v>
      </c>
      <c r="I154" s="57" t="str">
        <f>IF(ISNA(VLOOKUP($B:$B,'GS Teams'!$A:$G,7,FALSE))," ",(VLOOKUP($B:$B,'GS Teams'!$A:$G,7,FALSE)))</f>
        <v>Andrea Wilson</v>
      </c>
      <c r="J154" s="54" t="str">
        <f>IF(ISNA(VLOOKUP($B:$B,'GS Teams'!$A:$H,8,FALSE))," ",(VLOOKUP($B:$B,'GS Teams'!$A:$H,8,FALSE)))</f>
        <v>V</v>
      </c>
      <c r="K154" s="58">
        <f t="shared" si="8"/>
        <v>1.1793981481481483E-2</v>
      </c>
      <c r="L154" s="41">
        <v>2.4108796296296298E-2</v>
      </c>
      <c r="M154" s="59" t="str">
        <f>IF(ISNA(VLOOKUP($B:$B,'GS Teams'!$A:$I,9,FALSE))," ",(VLOOKUP($B:$B,'GS Teams'!$A:$I,9,FALSE)))</f>
        <v>Joanne Stobbart</v>
      </c>
      <c r="N154" s="60" t="str">
        <f>IF(ISNA(VLOOKUP($B:$B,'GS Teams'!$A:$J,10,FALSE))," ",(VLOOKUP($B:$B,'GS Teams'!$A:$J,10,FALSE)))</f>
        <v>V</v>
      </c>
      <c r="O154" s="58">
        <f t="shared" si="9"/>
        <v>1.3043981481481479E-2</v>
      </c>
      <c r="P154" s="41">
        <v>3.7152777777777778E-2</v>
      </c>
    </row>
    <row r="155" spans="1:17" ht="20.100000000000001" customHeight="1" x14ac:dyDescent="0.25">
      <c r="A155" s="54">
        <v>152</v>
      </c>
      <c r="B155" s="8">
        <v>17</v>
      </c>
      <c r="C155" s="55" t="str">
        <f>IF(ISNA(VLOOKUP($B:$B,'GS Teams'!$A:$D,2,FALSE))," ",(VLOOKUP($B:$B,'GS Teams'!$A:$D,2,FALSE)))</f>
        <v>Ashington Hirst</v>
      </c>
      <c r="D155" s="56">
        <f>IF(ISNA(VLOOKUP($B:$B,'GS Teams'!$A:$D,3,FALSE))," ",(VLOOKUP($B:$B,'GS Teams'!$A:$D,3,FALSE)))</f>
        <v>13</v>
      </c>
      <c r="E155" s="55" t="str">
        <f>IF(ISNA(VLOOKUP($B:$B,'GS Teams'!$A:$D,4,FALSE))," ",(VLOOKUP($B:$B,'GS Teams'!$A:$D,4,FALSE)))</f>
        <v>F</v>
      </c>
      <c r="F155" s="55" t="str">
        <f>IF(ISNA(VLOOKUP($B:$B,'GS Teams'!$A:$E,5,FALSE))," ",(VLOOKUP($B:$B,'GS Teams'!$A:$E,5,FALSE)))</f>
        <v>Sarah Handy</v>
      </c>
      <c r="G155" s="56" t="str">
        <f>IF(ISNA(VLOOKUP($B:$B,'GS Teams'!$A:$F,6,FALSE))," ",(VLOOKUP($B:$B,'GS Teams'!$A:$F,6,FALSE)))</f>
        <v>V</v>
      </c>
      <c r="H155" s="41">
        <v>1.1782407407407406E-2</v>
      </c>
      <c r="I155" s="57" t="str">
        <f>IF(ISNA(VLOOKUP($B:$B,'GS Teams'!$A:$G,7,FALSE))," ",(VLOOKUP($B:$B,'GS Teams'!$A:$G,7,FALSE)))</f>
        <v>Catherine Gray</v>
      </c>
      <c r="J155" s="54" t="str">
        <f>IF(ISNA(VLOOKUP($B:$B,'GS Teams'!$A:$H,8,FALSE))," ",(VLOOKUP($B:$B,'GS Teams'!$A:$H,8,FALSE)))</f>
        <v>V</v>
      </c>
      <c r="K155" s="58">
        <f t="shared" si="8"/>
        <v>1.1863425925925928E-2</v>
      </c>
      <c r="L155" s="41">
        <v>2.3645833333333335E-2</v>
      </c>
      <c r="M155" s="59" t="str">
        <f>IF(ISNA(VLOOKUP($B:$B,'GS Teams'!$A:$I,9,FALSE))," ",(VLOOKUP($B:$B,'GS Teams'!$A:$I,9,FALSE)))</f>
        <v>Claire Stevens</v>
      </c>
      <c r="N155" s="60" t="str">
        <f>IF(ISNA(VLOOKUP($B:$B,'GS Teams'!$A:$J,10,FALSE))," ",(VLOOKUP($B:$B,'GS Teams'!$A:$J,10,FALSE)))</f>
        <v>V</v>
      </c>
      <c r="O155" s="58">
        <f t="shared" si="9"/>
        <v>1.3576388888888884E-2</v>
      </c>
      <c r="P155" s="41">
        <v>3.7222222222222219E-2</v>
      </c>
    </row>
    <row r="156" spans="1:17" ht="20.100000000000001" customHeight="1" x14ac:dyDescent="0.25">
      <c r="A156" s="54">
        <v>153</v>
      </c>
      <c r="B156" s="8">
        <v>140</v>
      </c>
      <c r="C156" s="55" t="str">
        <f>IF(ISNA(VLOOKUP($B:$B,'GS Teams'!$A:$D,2,FALSE))," ",(VLOOKUP($B:$B,'GS Teams'!$A:$D,2,FALSE)))</f>
        <v>Tyne Bridge Harriers</v>
      </c>
      <c r="D156" s="56">
        <f>IF(ISNA(VLOOKUP($B:$B,'GS Teams'!$A:$D,3,FALSE))," ",(VLOOKUP($B:$B,'GS Teams'!$A:$D,3,FALSE)))</f>
        <v>20</v>
      </c>
      <c r="E156" s="55" t="str">
        <f>IF(ISNA(VLOOKUP($B:$B,'GS Teams'!$A:$D,4,FALSE))," ",(VLOOKUP($B:$B,'GS Teams'!$A:$D,4,FALSE)))</f>
        <v>F</v>
      </c>
      <c r="F156" s="55" t="str">
        <f>IF(ISNA(VLOOKUP($B:$B,'GS Teams'!$A:$E,5,FALSE))," ",(VLOOKUP($B:$B,'GS Teams'!$A:$E,5,FALSE)))</f>
        <v>Claire Wynarczyk</v>
      </c>
      <c r="G156" s="56">
        <f>IF(ISNA(VLOOKUP($B:$B,'GS Teams'!$A:$F,6,FALSE))," ",(VLOOKUP($B:$B,'GS Teams'!$A:$F,6,FALSE)))</f>
        <v>0</v>
      </c>
      <c r="H156" s="41">
        <v>1.4606481481481482E-2</v>
      </c>
      <c r="I156" s="57" t="str">
        <f>IF(ISNA(VLOOKUP($B:$B,'GS Teams'!$A:$G,7,FALSE))," ",(VLOOKUP($B:$B,'GS Teams'!$A:$G,7,FALSE)))</f>
        <v>Kay Black</v>
      </c>
      <c r="J156" s="54" t="str">
        <f>IF(ISNA(VLOOKUP($B:$B,'GS Teams'!$A:$H,8,FALSE))," ",(VLOOKUP($B:$B,'GS Teams'!$A:$H,8,FALSE)))</f>
        <v>V</v>
      </c>
      <c r="K156" s="58">
        <f t="shared" si="8"/>
        <v>1.4004629629629632E-2</v>
      </c>
      <c r="L156" s="41">
        <v>2.8611111111111115E-2</v>
      </c>
      <c r="M156" s="59" t="str">
        <f>IF(ISNA(VLOOKUP($B:$B,'GS Teams'!$A:$I,9,FALSE))," ",(VLOOKUP($B:$B,'GS Teams'!$A:$I,9,FALSE)))</f>
        <v>Kirsty Woodhouse</v>
      </c>
      <c r="N156" s="60">
        <f>IF(ISNA(VLOOKUP($B:$B,'GS Teams'!$A:$J,10,FALSE))," ",(VLOOKUP($B:$B,'GS Teams'!$A:$J,10,FALSE)))</f>
        <v>0</v>
      </c>
      <c r="O156" s="58">
        <f t="shared" si="9"/>
        <v>1.3148148148148138E-2</v>
      </c>
      <c r="P156" s="45">
        <v>4.1759259259259253E-2</v>
      </c>
    </row>
    <row r="157" spans="1:17" ht="20.100000000000001" customHeight="1" x14ac:dyDescent="0.25">
      <c r="A157" s="54">
        <v>154</v>
      </c>
      <c r="B157" s="54">
        <v>57</v>
      </c>
      <c r="C157" s="55" t="str">
        <f>IF(ISNA(VLOOKUP($B:$B,'GS Teams'!$A:$D,2,FALSE))," ",(VLOOKUP($B:$B,'GS Teams'!$A:$D,2,FALSE)))</f>
        <v xml:space="preserve">Gateshead Harriers </v>
      </c>
      <c r="D157" s="56">
        <f>IF(ISNA(VLOOKUP($B:$B,'GS Teams'!$A:$D,3,FALSE))," ",(VLOOKUP($B:$B,'GS Teams'!$A:$D,3,FALSE)))</f>
        <v>7</v>
      </c>
      <c r="E157" s="55" t="str">
        <f>IF(ISNA(VLOOKUP($B:$B,'GS Teams'!$A:$D,4,FALSE))," ",(VLOOKUP($B:$B,'GS Teams'!$A:$D,4,FALSE)))</f>
        <v>M</v>
      </c>
      <c r="F157" s="55" t="str">
        <f>IF(ISNA(VLOOKUP($B:$B,'GS Teams'!$A:$E,5,FALSE))," ",(VLOOKUP($B:$B,'GS Teams'!$A:$E,5,FALSE)))</f>
        <v>Jason Stobbs</v>
      </c>
      <c r="G157" s="56">
        <f>IF(ISNA(VLOOKUP($B:$B,'GS Teams'!$A:$F,6,FALSE))," ",(VLOOKUP($B:$B,'GS Teams'!$A:$F,6,FALSE)))</f>
        <v>0</v>
      </c>
      <c r="H157" s="41">
        <v>8.3449074074074085E-3</v>
      </c>
      <c r="I157" s="57"/>
      <c r="J157" s="54"/>
      <c r="K157" s="58"/>
      <c r="L157" s="41"/>
      <c r="M157" s="59"/>
      <c r="N157" s="60"/>
      <c r="O157" s="58"/>
      <c r="P157" s="41"/>
    </row>
    <row r="158" spans="1:17" ht="20.100000000000001" customHeight="1" x14ac:dyDescent="0.25">
      <c r="A158" s="54">
        <v>155</v>
      </c>
      <c r="B158" s="8">
        <v>108</v>
      </c>
      <c r="C158" s="55" t="str">
        <f>IF(ISNA(VLOOKUP($B:$B,'GS Teams'!$A:$D,2,FALSE))," ",(VLOOKUP($B:$B,'GS Teams'!$A:$D,2,FALSE)))</f>
        <v>North Shields Poly</v>
      </c>
      <c r="D158" s="56">
        <f>IF(ISNA(VLOOKUP($B:$B,'GS Teams'!$A:$D,3,FALSE))," ",(VLOOKUP($B:$B,'GS Teams'!$A:$D,3,FALSE)))</f>
        <v>14</v>
      </c>
      <c r="E158" s="55" t="str">
        <f>IF(ISNA(VLOOKUP($B:$B,'GS Teams'!$A:$D,4,FALSE))," ",(VLOOKUP($B:$B,'GS Teams'!$A:$D,4,FALSE)))</f>
        <v>M</v>
      </c>
      <c r="F158" s="55" t="str">
        <f>IF(ISNA(VLOOKUP($B:$B,'GS Teams'!$A:$E,5,FALSE))," ",(VLOOKUP($B:$B,'GS Teams'!$A:$E,5,FALSE)))</f>
        <v>Mel Carr</v>
      </c>
      <c r="G158" s="56">
        <f>IF(ISNA(VLOOKUP($B:$B,'GS Teams'!$A:$F,6,FALSE))," ",(VLOOKUP($B:$B,'GS Teams'!$A:$F,6,FALSE)))</f>
        <v>0</v>
      </c>
      <c r="H158" s="41">
        <v>1.0717592592592593E-2</v>
      </c>
      <c r="I158" s="57" t="str">
        <f>IF(ISNA(VLOOKUP($B:$B,'GS Teams'!$A:$G,7,FALSE))," ",(VLOOKUP($B:$B,'GS Teams'!$A:$G,7,FALSE)))</f>
        <v>John Brettell</v>
      </c>
      <c r="J158" s="54" t="str">
        <f>IF(ISNA(VLOOKUP($B:$B,'GS Teams'!$A:$H,8,FALSE))," ",(VLOOKUP($B:$B,'GS Teams'!$A:$H,8,FALSE)))</f>
        <v>V</v>
      </c>
      <c r="K158" s="58">
        <f>L158-H158</f>
        <v>1.1203703703703704E-2</v>
      </c>
      <c r="L158" s="41">
        <v>2.1921296296296296E-2</v>
      </c>
      <c r="M158" s="59"/>
      <c r="N158" s="60"/>
      <c r="O158" s="58"/>
      <c r="P158" s="41"/>
    </row>
    <row r="159" spans="1:17" ht="20.100000000000001" customHeight="1" x14ac:dyDescent="0.25">
      <c r="A159" s="26"/>
      <c r="C159" s="29"/>
      <c r="D159" s="28"/>
      <c r="E159" s="29"/>
      <c r="F159" s="29"/>
      <c r="G159" s="26"/>
      <c r="H159" s="42"/>
      <c r="I159" s="32"/>
      <c r="J159" s="26"/>
      <c r="K159" s="34"/>
      <c r="L159" s="42"/>
      <c r="M159" s="35"/>
      <c r="N159" s="30"/>
      <c r="O159" s="27"/>
      <c r="P159" s="42"/>
      <c r="Q159" s="37"/>
    </row>
    <row r="160" spans="1:17" ht="20.100000000000001" customHeight="1" x14ac:dyDescent="0.25">
      <c r="A160" s="26"/>
      <c r="C160" s="29"/>
      <c r="D160" s="28"/>
      <c r="E160" s="29"/>
      <c r="F160" s="29"/>
      <c r="G160" s="26"/>
      <c r="H160" s="42"/>
      <c r="I160" s="32"/>
      <c r="J160" s="33"/>
      <c r="K160" s="34"/>
      <c r="L160" s="42"/>
      <c r="M160" s="35"/>
      <c r="N160" s="36"/>
      <c r="O160" s="34"/>
      <c r="P160" s="42"/>
    </row>
    <row r="161" spans="1:16" ht="20.100000000000001" customHeight="1" x14ac:dyDescent="0.25">
      <c r="A161" s="26"/>
      <c r="C161" s="29"/>
      <c r="D161" s="28"/>
      <c r="E161" s="29"/>
      <c r="F161" s="29"/>
      <c r="G161" s="26"/>
      <c r="H161" s="42"/>
      <c r="I161" s="32"/>
      <c r="J161" s="33"/>
      <c r="K161" s="34"/>
      <c r="L161" s="42"/>
      <c r="M161" s="35"/>
      <c r="N161" s="36"/>
      <c r="O161" s="34"/>
      <c r="P161" s="42"/>
    </row>
    <row r="162" spans="1:16" ht="20.100000000000001" customHeight="1" x14ac:dyDescent="0.25">
      <c r="A162" s="26"/>
      <c r="C162" s="29"/>
      <c r="D162" s="28"/>
      <c r="E162" s="29"/>
      <c r="F162" s="29"/>
      <c r="G162" s="26"/>
      <c r="H162" s="42"/>
      <c r="I162" s="32"/>
      <c r="J162" s="33"/>
      <c r="K162" s="34"/>
      <c r="L162" s="42"/>
      <c r="M162" s="35"/>
      <c r="N162" s="36"/>
      <c r="O162" s="34"/>
      <c r="P162" s="42"/>
    </row>
    <row r="163" spans="1:16" ht="20.100000000000001" customHeight="1" x14ac:dyDescent="0.25">
      <c r="A163" s="26"/>
      <c r="C163" s="29"/>
      <c r="D163" s="28"/>
      <c r="E163" s="29"/>
      <c r="F163" s="29"/>
      <c r="G163" s="26"/>
      <c r="H163" s="42"/>
      <c r="I163" s="32"/>
      <c r="J163" s="33"/>
      <c r="K163" s="34"/>
      <c r="L163" s="42"/>
      <c r="M163" s="35"/>
      <c r="N163" s="36"/>
      <c r="O163" s="34"/>
      <c r="P163" s="42"/>
    </row>
    <row r="164" spans="1:16" ht="20.100000000000001" customHeight="1" x14ac:dyDescent="0.25">
      <c r="A164" s="26"/>
      <c r="C164" s="29"/>
      <c r="D164" s="28"/>
      <c r="E164" s="29"/>
      <c r="F164" s="29"/>
      <c r="G164" s="26"/>
      <c r="H164" s="42"/>
      <c r="I164" s="32"/>
      <c r="J164" s="33"/>
      <c r="K164" s="34"/>
      <c r="L164" s="42"/>
      <c r="M164" s="35"/>
      <c r="N164" s="36"/>
      <c r="O164" s="34"/>
      <c r="P164" s="42"/>
    </row>
    <row r="165" spans="1:16" ht="20.100000000000001" customHeight="1" x14ac:dyDescent="0.25">
      <c r="A165" s="26"/>
      <c r="C165" s="29"/>
      <c r="D165" s="28"/>
      <c r="E165" s="29"/>
      <c r="F165" s="29"/>
      <c r="G165" s="26"/>
      <c r="H165" s="42"/>
      <c r="I165" s="32"/>
      <c r="J165" s="33"/>
      <c r="K165" s="34"/>
      <c r="L165" s="42"/>
      <c r="M165" s="35"/>
      <c r="N165" s="36"/>
      <c r="O165" s="34"/>
      <c r="P165" s="42"/>
    </row>
    <row r="166" spans="1:16" ht="20.100000000000001" customHeight="1" x14ac:dyDescent="0.25">
      <c r="A166" s="26"/>
      <c r="C166" s="29"/>
      <c r="D166" s="28"/>
      <c r="E166" s="29"/>
      <c r="F166" s="29"/>
      <c r="G166" s="26"/>
      <c r="H166" s="42"/>
      <c r="I166" s="32"/>
      <c r="J166" s="33"/>
      <c r="K166" s="34"/>
      <c r="L166" s="42"/>
      <c r="M166" s="35"/>
      <c r="N166" s="36"/>
      <c r="O166" s="34"/>
      <c r="P166" s="42"/>
    </row>
    <row r="167" spans="1:16" ht="20.100000000000001" customHeight="1" x14ac:dyDescent="0.25">
      <c r="A167" s="26"/>
      <c r="C167" s="29"/>
      <c r="D167" s="28"/>
      <c r="E167" s="29"/>
      <c r="F167" s="29"/>
      <c r="G167" s="26"/>
      <c r="H167" s="42"/>
      <c r="I167" s="32"/>
      <c r="J167" s="33"/>
      <c r="K167" s="34"/>
      <c r="L167" s="42"/>
      <c r="M167" s="35"/>
      <c r="N167" s="36"/>
      <c r="O167" s="34"/>
      <c r="P167" s="42"/>
    </row>
    <row r="168" spans="1:16" ht="20.100000000000001" customHeight="1" x14ac:dyDescent="0.25">
      <c r="A168" s="26"/>
      <c r="C168" s="29"/>
      <c r="D168" s="28"/>
      <c r="E168" s="29"/>
      <c r="F168" s="29"/>
      <c r="G168" s="26"/>
      <c r="H168" s="42"/>
      <c r="I168" s="32"/>
      <c r="J168" s="33"/>
      <c r="K168" s="34"/>
      <c r="L168" s="42"/>
      <c r="M168" s="35"/>
      <c r="N168" s="36"/>
      <c r="O168" s="34"/>
      <c r="P168" s="42"/>
    </row>
    <row r="169" spans="1:16" ht="20.100000000000001" customHeight="1" x14ac:dyDescent="0.25">
      <c r="A169" s="26"/>
      <c r="C169" s="29"/>
      <c r="D169" s="28"/>
      <c r="E169" s="29"/>
      <c r="F169" s="29"/>
      <c r="G169" s="26"/>
      <c r="H169" s="42"/>
      <c r="I169" s="32"/>
      <c r="J169" s="33"/>
      <c r="K169" s="34"/>
      <c r="L169" s="42"/>
      <c r="M169" s="35"/>
      <c r="N169" s="36"/>
      <c r="O169" s="34"/>
      <c r="P169" s="42"/>
    </row>
    <row r="170" spans="1:16" ht="20.100000000000001" customHeight="1" x14ac:dyDescent="0.25">
      <c r="A170" s="26"/>
      <c r="C170" s="29"/>
      <c r="D170" s="28"/>
      <c r="E170" s="29"/>
      <c r="F170" s="29"/>
      <c r="G170" s="26"/>
      <c r="H170" s="42"/>
      <c r="I170" s="32"/>
      <c r="J170" s="33"/>
      <c r="K170" s="34"/>
      <c r="L170" s="42"/>
      <c r="M170" s="35"/>
      <c r="N170" s="36"/>
      <c r="O170" s="34"/>
      <c r="P170" s="42"/>
    </row>
    <row r="171" spans="1:16" ht="20.100000000000001" customHeight="1" x14ac:dyDescent="0.25">
      <c r="A171" s="26"/>
      <c r="C171" s="29"/>
      <c r="D171" s="28"/>
      <c r="E171" s="29"/>
      <c r="F171" s="29"/>
      <c r="G171" s="26"/>
      <c r="H171" s="42"/>
      <c r="I171" s="32"/>
      <c r="J171" s="33"/>
      <c r="K171" s="34"/>
      <c r="L171" s="42"/>
      <c r="M171" s="35"/>
      <c r="N171" s="36"/>
      <c r="O171" s="34"/>
      <c r="P171" s="42"/>
    </row>
    <row r="172" spans="1:16" ht="20.100000000000001" customHeight="1" x14ac:dyDescent="0.25">
      <c r="A172" s="26"/>
      <c r="C172" s="29"/>
      <c r="D172" s="28"/>
      <c r="E172" s="29"/>
      <c r="F172" s="29"/>
      <c r="G172" s="26"/>
      <c r="H172" s="42"/>
      <c r="I172" s="32"/>
      <c r="J172" s="33"/>
      <c r="K172" s="34"/>
      <c r="L172" s="42"/>
      <c r="M172" s="35"/>
      <c r="N172" s="36"/>
      <c r="O172" s="34"/>
      <c r="P172" s="42"/>
    </row>
    <row r="173" spans="1:16" ht="20.100000000000001" customHeight="1" x14ac:dyDescent="0.25">
      <c r="A173" s="26"/>
      <c r="C173" s="29"/>
      <c r="D173" s="28"/>
      <c r="E173" s="29"/>
      <c r="F173" s="29"/>
      <c r="G173" s="26"/>
      <c r="H173" s="42"/>
      <c r="I173" s="32"/>
      <c r="J173" s="33"/>
      <c r="K173" s="34"/>
      <c r="L173" s="42"/>
      <c r="M173" s="35"/>
      <c r="N173" s="36"/>
      <c r="O173" s="34"/>
      <c r="P173" s="42"/>
    </row>
    <row r="174" spans="1:16" ht="20.100000000000001" customHeight="1" x14ac:dyDescent="0.25">
      <c r="A174" s="26"/>
      <c r="C174" s="29"/>
      <c r="D174" s="28"/>
      <c r="E174" s="29"/>
      <c r="F174" s="29"/>
      <c r="G174" s="26"/>
      <c r="H174" s="42"/>
      <c r="I174" s="32"/>
      <c r="J174" s="33"/>
      <c r="K174" s="34"/>
      <c r="L174" s="42"/>
      <c r="M174" s="35"/>
      <c r="N174" s="36"/>
      <c r="O174" s="34"/>
      <c r="P174" s="42"/>
    </row>
    <row r="175" spans="1:16" ht="20.100000000000001" customHeight="1" x14ac:dyDescent="0.25">
      <c r="A175" s="26"/>
      <c r="C175" s="29"/>
      <c r="D175" s="28"/>
      <c r="E175" s="29"/>
      <c r="F175" s="29"/>
      <c r="G175" s="26"/>
      <c r="H175" s="42"/>
      <c r="I175" s="32"/>
      <c r="J175" s="33"/>
      <c r="K175" s="34"/>
      <c r="L175" s="42"/>
      <c r="M175" s="35"/>
      <c r="N175" s="36"/>
      <c r="O175" s="34"/>
      <c r="P175" s="42"/>
    </row>
    <row r="176" spans="1:16" ht="20.100000000000001" customHeight="1" x14ac:dyDescent="0.25">
      <c r="A176" s="26"/>
      <c r="C176" s="29"/>
      <c r="D176" s="28"/>
      <c r="E176" s="29"/>
      <c r="F176" s="29"/>
      <c r="G176" s="26"/>
      <c r="H176" s="42"/>
      <c r="I176" s="32"/>
      <c r="J176" s="33"/>
      <c r="K176" s="34"/>
      <c r="L176" s="42"/>
      <c r="M176" s="35"/>
      <c r="N176" s="36"/>
      <c r="O176" s="34"/>
      <c r="P176" s="42"/>
    </row>
    <row r="177" spans="1:16" ht="20.100000000000001" customHeight="1" x14ac:dyDescent="0.25">
      <c r="A177" s="26"/>
      <c r="C177" s="29"/>
      <c r="D177" s="28"/>
      <c r="E177" s="29"/>
      <c r="F177" s="29"/>
      <c r="G177" s="26"/>
      <c r="H177" s="42"/>
      <c r="I177" s="32"/>
      <c r="J177" s="33"/>
      <c r="K177" s="34"/>
      <c r="L177" s="42"/>
      <c r="M177" s="35"/>
      <c r="N177" s="36"/>
      <c r="O177" s="34"/>
      <c r="P177" s="42"/>
    </row>
    <row r="178" spans="1:16" ht="20.100000000000001" customHeight="1" x14ac:dyDescent="0.25">
      <c r="A178" s="26"/>
      <c r="C178" s="29"/>
      <c r="D178" s="28"/>
      <c r="E178" s="29"/>
      <c r="F178" s="29"/>
      <c r="G178" s="26"/>
      <c r="H178" s="42"/>
      <c r="I178" s="32"/>
      <c r="J178" s="33"/>
      <c r="K178" s="34"/>
      <c r="L178" s="42"/>
      <c r="M178" s="35"/>
      <c r="N178" s="36"/>
      <c r="O178" s="34"/>
      <c r="P178" s="42"/>
    </row>
    <row r="179" spans="1:16" ht="20.100000000000001" customHeight="1" x14ac:dyDescent="0.25">
      <c r="A179" s="26"/>
      <c r="C179" s="29"/>
      <c r="D179" s="28"/>
      <c r="E179" s="29"/>
      <c r="F179" s="29"/>
      <c r="G179" s="26"/>
      <c r="H179" s="42"/>
      <c r="I179" s="32"/>
      <c r="J179" s="33"/>
      <c r="K179" s="34"/>
      <c r="L179" s="42"/>
      <c r="M179" s="35"/>
      <c r="N179" s="36"/>
      <c r="O179" s="34"/>
      <c r="P179" s="42"/>
    </row>
    <row r="180" spans="1:16" ht="20.100000000000001" customHeight="1" x14ac:dyDescent="0.25">
      <c r="A180" s="26"/>
      <c r="C180" s="29"/>
      <c r="D180" s="28"/>
      <c r="E180" s="29"/>
      <c r="F180" s="29"/>
      <c r="G180" s="26"/>
      <c r="H180" s="42"/>
      <c r="I180" s="32"/>
      <c r="J180" s="33"/>
      <c r="K180" s="34"/>
      <c r="L180" s="42"/>
      <c r="M180" s="35"/>
      <c r="N180" s="36"/>
      <c r="O180" s="34"/>
      <c r="P180" s="42"/>
    </row>
    <row r="181" spans="1:16" ht="20.100000000000001" customHeight="1" x14ac:dyDescent="0.25">
      <c r="A181" s="26"/>
      <c r="C181" s="29"/>
      <c r="D181" s="28"/>
      <c r="E181" s="29"/>
      <c r="F181" s="29"/>
      <c r="G181" s="26"/>
      <c r="H181" s="42"/>
      <c r="I181" s="32"/>
      <c r="J181" s="33"/>
      <c r="K181" s="34"/>
      <c r="L181" s="42"/>
      <c r="M181" s="35"/>
      <c r="N181" s="36"/>
      <c r="O181" s="34"/>
      <c r="P181" s="42"/>
    </row>
    <row r="182" spans="1:16" ht="20.100000000000001" customHeight="1" x14ac:dyDescent="0.25">
      <c r="A182" s="26"/>
      <c r="C182" s="29"/>
      <c r="D182" s="28"/>
      <c r="E182" s="29"/>
      <c r="F182" s="29"/>
      <c r="G182" s="26"/>
      <c r="H182" s="42"/>
      <c r="I182" s="32"/>
      <c r="J182" s="33"/>
      <c r="K182" s="34"/>
      <c r="L182" s="42"/>
      <c r="M182" s="35"/>
      <c r="N182" s="36"/>
      <c r="O182" s="34"/>
      <c r="P182" s="42"/>
    </row>
    <row r="183" spans="1:16" ht="20.100000000000001" customHeight="1" x14ac:dyDescent="0.25">
      <c r="A183" s="26"/>
      <c r="C183" s="29"/>
      <c r="D183" s="28"/>
      <c r="E183" s="29"/>
      <c r="F183" s="29"/>
      <c r="G183" s="26"/>
      <c r="H183" s="42"/>
      <c r="I183" s="32"/>
      <c r="J183" s="33"/>
      <c r="K183" s="34"/>
      <c r="L183" s="42"/>
      <c r="M183" s="35"/>
      <c r="N183" s="36"/>
      <c r="O183" s="34"/>
      <c r="P183" s="42"/>
    </row>
    <row r="184" spans="1:16" ht="20.100000000000001" customHeight="1" x14ac:dyDescent="0.25">
      <c r="A184" s="26"/>
      <c r="C184" s="29"/>
      <c r="D184" s="28"/>
      <c r="E184" s="29"/>
      <c r="F184" s="29"/>
      <c r="G184" s="26"/>
      <c r="H184" s="42"/>
      <c r="I184" s="32"/>
      <c r="J184" s="33"/>
      <c r="K184" s="34"/>
      <c r="L184" s="42"/>
      <c r="M184" s="35"/>
      <c r="N184" s="36"/>
      <c r="O184" s="34"/>
      <c r="P184" s="42"/>
    </row>
    <row r="185" spans="1:16" ht="20.100000000000001" customHeight="1" x14ac:dyDescent="0.25">
      <c r="A185" s="26"/>
      <c r="C185" s="29"/>
      <c r="D185" s="28"/>
      <c r="E185" s="29"/>
      <c r="F185" s="29"/>
      <c r="G185" s="26"/>
      <c r="H185" s="42"/>
      <c r="I185" s="32"/>
      <c r="J185" s="33"/>
      <c r="K185" s="34"/>
      <c r="L185" s="42"/>
      <c r="M185" s="35"/>
      <c r="N185" s="36"/>
      <c r="O185" s="34"/>
      <c r="P185" s="42"/>
    </row>
    <row r="186" spans="1:16" ht="20.100000000000001" customHeight="1" x14ac:dyDescent="0.25">
      <c r="A186" s="26"/>
      <c r="C186" s="29"/>
      <c r="D186" s="28"/>
      <c r="E186" s="29"/>
      <c r="F186" s="29"/>
      <c r="G186" s="26"/>
      <c r="H186" s="42"/>
      <c r="I186" s="32"/>
      <c r="J186" s="33"/>
      <c r="K186" s="34"/>
      <c r="L186" s="42"/>
      <c r="M186" s="35"/>
      <c r="N186" s="36"/>
      <c r="O186" s="34"/>
      <c r="P186" s="42"/>
    </row>
    <row r="187" spans="1:16" ht="20.100000000000001" customHeight="1" x14ac:dyDescent="0.25">
      <c r="A187" s="26"/>
      <c r="C187" s="29"/>
      <c r="D187" s="28"/>
      <c r="E187" s="29"/>
      <c r="F187" s="29"/>
      <c r="G187" s="26"/>
      <c r="H187" s="42"/>
      <c r="I187" s="32"/>
      <c r="J187" s="33"/>
      <c r="K187" s="34"/>
      <c r="L187" s="42"/>
      <c r="M187" s="35"/>
      <c r="N187" s="36"/>
      <c r="O187" s="34"/>
      <c r="P187" s="42"/>
    </row>
    <row r="188" spans="1:16" ht="20.100000000000001" customHeight="1" x14ac:dyDescent="0.25">
      <c r="A188" s="26"/>
      <c r="C188" s="29"/>
      <c r="D188" s="28"/>
      <c r="E188" s="29"/>
      <c r="F188" s="29"/>
      <c r="G188" s="26"/>
      <c r="H188" s="42"/>
      <c r="I188" s="32"/>
      <c r="J188" s="33"/>
      <c r="K188" s="34"/>
      <c r="L188" s="42"/>
      <c r="M188" s="35"/>
      <c r="N188" s="36"/>
      <c r="O188" s="34"/>
      <c r="P188" s="42"/>
    </row>
    <row r="189" spans="1:16" ht="20.100000000000001" customHeight="1" x14ac:dyDescent="0.25">
      <c r="A189" s="26"/>
      <c r="C189" s="29"/>
      <c r="D189" s="28"/>
      <c r="E189" s="29"/>
      <c r="F189" s="29"/>
      <c r="G189" s="26"/>
      <c r="H189" s="42"/>
      <c r="I189" s="32"/>
      <c r="J189" s="33"/>
      <c r="K189" s="34"/>
      <c r="L189" s="42"/>
      <c r="M189" s="35"/>
      <c r="N189" s="36"/>
      <c r="O189" s="34"/>
      <c r="P189" s="42"/>
    </row>
    <row r="190" spans="1:16" ht="20.100000000000001" customHeight="1" x14ac:dyDescent="0.25">
      <c r="A190" s="26"/>
      <c r="C190" s="29"/>
      <c r="D190" s="28"/>
      <c r="E190" s="29"/>
      <c r="F190" s="29"/>
      <c r="G190" s="26"/>
      <c r="H190" s="42"/>
      <c r="I190" s="32"/>
      <c r="J190" s="33"/>
      <c r="K190" s="34"/>
      <c r="L190" s="42"/>
      <c r="M190" s="35"/>
      <c r="N190" s="36"/>
      <c r="O190" s="34"/>
      <c r="P190" s="42"/>
    </row>
    <row r="191" spans="1:16" ht="20.100000000000001" customHeight="1" x14ac:dyDescent="0.25">
      <c r="A191" s="26"/>
      <c r="C191" s="29"/>
      <c r="D191" s="28"/>
      <c r="E191" s="29"/>
      <c r="F191" s="29"/>
      <c r="G191" s="26"/>
      <c r="H191" s="42"/>
      <c r="I191" s="32"/>
      <c r="J191" s="33"/>
      <c r="K191" s="34"/>
      <c r="L191" s="42"/>
      <c r="M191" s="35"/>
      <c r="N191" s="36"/>
      <c r="O191" s="34"/>
      <c r="P191" s="42"/>
    </row>
    <row r="192" spans="1:16" ht="20.100000000000001" customHeight="1" x14ac:dyDescent="0.25">
      <c r="A192" s="26"/>
      <c r="C192" s="29"/>
      <c r="D192" s="28"/>
      <c r="E192" s="29"/>
      <c r="F192" s="29"/>
      <c r="G192" s="26"/>
      <c r="H192" s="42"/>
      <c r="I192" s="32"/>
      <c r="J192" s="33"/>
      <c r="K192" s="34"/>
      <c r="L192" s="42"/>
      <c r="M192" s="35"/>
      <c r="N192" s="36"/>
      <c r="O192" s="34"/>
      <c r="P192" s="42"/>
    </row>
    <row r="193" spans="1:16" ht="20.100000000000001" customHeight="1" x14ac:dyDescent="0.25">
      <c r="A193" s="26"/>
      <c r="C193" s="29"/>
      <c r="D193" s="28"/>
      <c r="E193" s="29"/>
      <c r="F193" s="29"/>
      <c r="G193" s="26"/>
      <c r="H193" s="42"/>
      <c r="I193" s="32"/>
      <c r="J193" s="33"/>
      <c r="K193" s="34"/>
      <c r="L193" s="42"/>
      <c r="M193" s="35"/>
      <c r="N193" s="36"/>
      <c r="O193" s="34"/>
      <c r="P193" s="42"/>
    </row>
    <row r="194" spans="1:16" ht="20.100000000000001" customHeight="1" x14ac:dyDescent="0.25">
      <c r="A194" s="26"/>
      <c r="C194" s="29"/>
      <c r="D194" s="28"/>
      <c r="E194" s="29"/>
      <c r="F194" s="29"/>
      <c r="G194" s="26"/>
      <c r="H194" s="42"/>
      <c r="I194" s="32"/>
      <c r="J194" s="33"/>
      <c r="K194" s="34"/>
      <c r="L194" s="42"/>
      <c r="M194" s="35"/>
      <c r="N194" s="36"/>
      <c r="O194" s="34"/>
      <c r="P194" s="42"/>
    </row>
    <row r="195" spans="1:16" ht="20.100000000000001" customHeight="1" x14ac:dyDescent="0.25">
      <c r="A195" s="26"/>
      <c r="C195" s="29"/>
      <c r="D195" s="28"/>
      <c r="E195" s="29"/>
      <c r="F195" s="29"/>
      <c r="G195" s="26"/>
      <c r="H195" s="42"/>
      <c r="I195" s="32"/>
      <c r="J195" s="33"/>
      <c r="K195" s="34"/>
      <c r="L195" s="42"/>
      <c r="M195" s="35"/>
      <c r="N195" s="36"/>
      <c r="O195" s="34"/>
      <c r="P195" s="42"/>
    </row>
    <row r="196" spans="1:16" ht="20.100000000000001" customHeight="1" x14ac:dyDescent="0.25">
      <c r="A196" s="26"/>
      <c r="C196" s="29"/>
      <c r="D196" s="28"/>
      <c r="E196" s="29"/>
      <c r="F196" s="29"/>
      <c r="G196" s="26"/>
      <c r="H196" s="42"/>
      <c r="I196" s="32"/>
      <c r="J196" s="33"/>
      <c r="K196" s="34"/>
      <c r="L196" s="42"/>
      <c r="M196" s="35"/>
      <c r="N196" s="36"/>
      <c r="O196" s="34"/>
      <c r="P196" s="42"/>
    </row>
    <row r="197" spans="1:16" ht="20.100000000000001" customHeight="1" x14ac:dyDescent="0.25">
      <c r="A197" s="26"/>
      <c r="C197" s="29"/>
      <c r="D197" s="28"/>
      <c r="E197" s="29"/>
      <c r="F197" s="29"/>
      <c r="G197" s="26"/>
      <c r="H197" s="42"/>
      <c r="I197" s="32"/>
      <c r="J197" s="33"/>
      <c r="K197" s="34"/>
      <c r="L197" s="42"/>
      <c r="M197" s="35"/>
      <c r="N197" s="36"/>
      <c r="O197" s="34"/>
      <c r="P197" s="42"/>
    </row>
    <row r="198" spans="1:16" ht="20.100000000000001" customHeight="1" x14ac:dyDescent="0.25">
      <c r="A198" s="26"/>
      <c r="C198" s="29"/>
      <c r="D198" s="28"/>
      <c r="E198" s="29"/>
      <c r="F198" s="29"/>
      <c r="G198" s="26"/>
      <c r="H198" s="42"/>
      <c r="I198" s="32"/>
      <c r="J198" s="33"/>
      <c r="K198" s="34"/>
      <c r="L198" s="42"/>
      <c r="M198" s="35"/>
      <c r="N198" s="36"/>
      <c r="O198" s="34"/>
      <c r="P198" s="42"/>
    </row>
    <row r="199" spans="1:16" ht="20.100000000000001" customHeight="1" x14ac:dyDescent="0.25">
      <c r="A199" s="26"/>
      <c r="C199" s="29"/>
      <c r="D199" s="28"/>
      <c r="E199" s="29"/>
      <c r="F199" s="29"/>
      <c r="G199" s="26"/>
      <c r="H199" s="42"/>
      <c r="I199" s="32"/>
      <c r="J199" s="33"/>
      <c r="K199" s="34"/>
      <c r="L199" s="42"/>
      <c r="M199" s="35"/>
      <c r="N199" s="36"/>
      <c r="O199" s="34"/>
      <c r="P199" s="42"/>
    </row>
    <row r="200" spans="1:16" ht="20.100000000000001" customHeight="1" x14ac:dyDescent="0.25">
      <c r="A200" s="26"/>
      <c r="C200" s="29"/>
      <c r="D200" s="28"/>
      <c r="E200" s="29"/>
      <c r="F200" s="29"/>
      <c r="G200" s="26"/>
      <c r="H200" s="42"/>
      <c r="I200" s="32"/>
      <c r="J200" s="33"/>
      <c r="K200" s="34"/>
      <c r="L200" s="42"/>
      <c r="M200" s="35"/>
      <c r="N200" s="36"/>
      <c r="O200" s="34"/>
      <c r="P200" s="42"/>
    </row>
    <row r="201" spans="1:16" ht="20.100000000000001" customHeight="1" x14ac:dyDescent="0.25">
      <c r="A201" s="26"/>
      <c r="C201" s="29"/>
      <c r="D201" s="28"/>
      <c r="E201" s="29"/>
      <c r="F201" s="29"/>
      <c r="G201" s="26"/>
      <c r="H201" s="42"/>
      <c r="I201" s="32"/>
      <c r="J201" s="33"/>
      <c r="K201" s="34"/>
      <c r="L201" s="42"/>
      <c r="M201" s="35"/>
      <c r="N201" s="36"/>
      <c r="O201" s="34"/>
      <c r="P201" s="42"/>
    </row>
    <row r="202" spans="1:16" ht="20.100000000000001" customHeight="1" x14ac:dyDescent="0.25">
      <c r="A202" s="26"/>
      <c r="C202" s="29"/>
      <c r="D202" s="28"/>
      <c r="E202" s="29"/>
      <c r="F202" s="29"/>
      <c r="G202" s="26"/>
      <c r="H202" s="42"/>
      <c r="I202" s="32"/>
      <c r="J202" s="33"/>
      <c r="K202" s="34"/>
      <c r="L202" s="42"/>
      <c r="M202" s="35"/>
      <c r="N202" s="36"/>
      <c r="O202" s="34"/>
      <c r="P202" s="42"/>
    </row>
    <row r="203" spans="1:16" ht="20.100000000000001" customHeight="1" x14ac:dyDescent="0.25">
      <c r="A203" s="26"/>
      <c r="C203" s="29"/>
      <c r="D203" s="28"/>
      <c r="E203" s="29"/>
      <c r="F203" s="29"/>
      <c r="G203" s="26"/>
      <c r="H203" s="42"/>
      <c r="I203" s="32"/>
      <c r="J203" s="33"/>
      <c r="K203" s="34"/>
      <c r="L203" s="42"/>
      <c r="M203" s="35"/>
      <c r="N203" s="36"/>
      <c r="O203" s="34"/>
      <c r="P203" s="42"/>
    </row>
  </sheetData>
  <autoFilter ref="A3:P158">
    <sortState ref="A4:P203">
      <sortCondition ref="P3:P118"/>
    </sortState>
  </autoFilter>
  <mergeCells count="1">
    <mergeCell ref="F1:L1"/>
  </mergeCells>
  <phoneticPr fontId="5" type="noConversion"/>
  <dataValidations count="1">
    <dataValidation type="custom" allowBlank="1" showInputMessage="1" showErrorMessage="1" sqref="B4:B118">
      <formula1>COUNTIF($B$4:$B$118,B4)=1</formula1>
    </dataValidation>
  </dataValidations>
  <pageMargins left="0.7" right="0.7" top="0.75" bottom="0.75" header="0.3" footer="0.3"/>
  <pageSetup paperSize="9" scale="57" fitToHeight="0" orientation="landscape" horizontalDpi="360" verticalDpi="360" r:id="rId1"/>
  <rowBreaks count="1" manualBreakCount="1">
    <brk id="5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xSplit="1" ySplit="1" topLeftCell="D26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RowHeight="15" x14ac:dyDescent="0.25"/>
  <cols>
    <col min="1" max="1" width="4.140625" hidden="1" customWidth="1"/>
    <col min="2" max="2" width="13.7109375" hidden="1" customWidth="1"/>
    <col min="3" max="3" width="5.85546875" hidden="1" customWidth="1"/>
    <col min="4" max="4" width="20.42578125" bestFit="1" customWidth="1"/>
    <col min="5" max="5" width="23.5703125" bestFit="1" customWidth="1"/>
    <col min="6" max="6" width="10.7109375" style="47" customWidth="1"/>
    <col min="7" max="7" width="6.140625" style="47" bestFit="1" customWidth="1"/>
    <col min="8" max="8" width="12" style="47" bestFit="1" customWidth="1"/>
  </cols>
  <sheetData>
    <row r="1" spans="1:8" x14ac:dyDescent="0.25">
      <c r="A1" t="s">
        <v>9</v>
      </c>
      <c r="B1" t="s">
        <v>1</v>
      </c>
      <c r="C1" t="s">
        <v>2</v>
      </c>
      <c r="D1" s="19" t="s">
        <v>10</v>
      </c>
      <c r="E1" s="19" t="s">
        <v>0</v>
      </c>
      <c r="F1" s="46" t="s">
        <v>19</v>
      </c>
      <c r="G1" s="46" t="s">
        <v>33</v>
      </c>
      <c r="H1" s="46" t="s">
        <v>8</v>
      </c>
    </row>
    <row r="2" spans="1:8" x14ac:dyDescent="0.25">
      <c r="A2">
        <v>8</v>
      </c>
      <c r="B2">
        <v>56</v>
      </c>
      <c r="C2">
        <v>6</v>
      </c>
      <c r="D2" t="s">
        <v>452</v>
      </c>
      <c r="E2" t="s">
        <v>500</v>
      </c>
      <c r="F2" s="47" t="s">
        <v>5</v>
      </c>
      <c r="G2" s="47">
        <v>0</v>
      </c>
      <c r="H2" s="48">
        <v>6.7245370370370367E-3</v>
      </c>
    </row>
    <row r="3" spans="1:8" x14ac:dyDescent="0.25">
      <c r="A3">
        <v>7</v>
      </c>
      <c r="B3">
        <v>59</v>
      </c>
      <c r="C3">
        <v>1</v>
      </c>
      <c r="D3" t="s">
        <v>218</v>
      </c>
      <c r="E3" t="s">
        <v>35</v>
      </c>
      <c r="F3" s="47" t="s">
        <v>5</v>
      </c>
      <c r="G3" s="47">
        <v>0</v>
      </c>
      <c r="H3" s="48">
        <v>6.8634259259259256E-3</v>
      </c>
    </row>
    <row r="4" spans="1:8" x14ac:dyDescent="0.25">
      <c r="A4">
        <v>1</v>
      </c>
      <c r="B4">
        <v>141</v>
      </c>
      <c r="C4">
        <v>1</v>
      </c>
      <c r="D4" t="s">
        <v>74</v>
      </c>
      <c r="E4" t="s">
        <v>22</v>
      </c>
      <c r="F4" s="47" t="s">
        <v>5</v>
      </c>
      <c r="G4" s="47" t="s">
        <v>20</v>
      </c>
      <c r="H4" s="48">
        <v>6.8865740740740736E-3</v>
      </c>
    </row>
    <row r="5" spans="1:8" x14ac:dyDescent="0.25">
      <c r="A5">
        <v>24</v>
      </c>
      <c r="B5">
        <v>81</v>
      </c>
      <c r="C5">
        <v>3</v>
      </c>
      <c r="D5" t="s">
        <v>279</v>
      </c>
      <c r="E5" t="s">
        <v>21</v>
      </c>
      <c r="F5" s="47" t="s">
        <v>5</v>
      </c>
      <c r="G5" s="47">
        <v>0</v>
      </c>
      <c r="H5" s="48">
        <v>7.0023148148148154E-3</v>
      </c>
    </row>
    <row r="6" spans="1:8" x14ac:dyDescent="0.25">
      <c r="A6">
        <v>4</v>
      </c>
      <c r="B6">
        <v>95</v>
      </c>
      <c r="C6">
        <v>1</v>
      </c>
      <c r="D6" t="s">
        <v>336</v>
      </c>
      <c r="E6" t="s">
        <v>43</v>
      </c>
      <c r="F6" s="47" t="s">
        <v>5</v>
      </c>
      <c r="G6" s="47" t="s">
        <v>20</v>
      </c>
      <c r="H6" s="48">
        <v>7.013888888888889E-3</v>
      </c>
    </row>
    <row r="7" spans="1:8" x14ac:dyDescent="0.25">
      <c r="A7">
        <v>5</v>
      </c>
      <c r="B7">
        <v>142</v>
      </c>
      <c r="C7">
        <v>2</v>
      </c>
      <c r="D7" t="s">
        <v>77</v>
      </c>
      <c r="E7" t="s">
        <v>22</v>
      </c>
      <c r="F7" s="47" t="s">
        <v>5</v>
      </c>
      <c r="G7" s="47">
        <v>0</v>
      </c>
      <c r="H7" s="48">
        <v>7.0486111111111105E-3</v>
      </c>
    </row>
    <row r="8" spans="1:8" x14ac:dyDescent="0.25">
      <c r="A8">
        <v>9</v>
      </c>
      <c r="B8">
        <v>65</v>
      </c>
      <c r="C8">
        <v>1</v>
      </c>
      <c r="D8" t="s">
        <v>135</v>
      </c>
      <c r="E8" t="s">
        <v>29</v>
      </c>
      <c r="F8" s="47" t="s">
        <v>5</v>
      </c>
      <c r="G8" s="47">
        <v>0</v>
      </c>
      <c r="H8" s="48">
        <v>7.0717592592592594E-3</v>
      </c>
    </row>
    <row r="9" spans="1:8" x14ac:dyDescent="0.25">
      <c r="A9">
        <v>6</v>
      </c>
      <c r="B9">
        <v>80</v>
      </c>
      <c r="C9">
        <v>2</v>
      </c>
      <c r="D9" t="s">
        <v>276</v>
      </c>
      <c r="E9" t="s">
        <v>21</v>
      </c>
      <c r="F9" s="47" t="s">
        <v>5</v>
      </c>
      <c r="G9" s="47">
        <v>0</v>
      </c>
      <c r="H9" s="48">
        <v>7.083333333333333E-3</v>
      </c>
    </row>
    <row r="10" spans="1:8" x14ac:dyDescent="0.25">
      <c r="A10">
        <v>12</v>
      </c>
      <c r="B10">
        <v>150</v>
      </c>
      <c r="C10">
        <v>1</v>
      </c>
      <c r="D10" t="s">
        <v>28</v>
      </c>
      <c r="E10" t="s">
        <v>24</v>
      </c>
      <c r="F10" s="47" t="s">
        <v>5</v>
      </c>
      <c r="G10" s="47">
        <v>0</v>
      </c>
      <c r="H10" s="48">
        <v>7.1990740740740739E-3</v>
      </c>
    </row>
    <row r="11" spans="1:8" x14ac:dyDescent="0.25">
      <c r="A11">
        <v>10</v>
      </c>
      <c r="B11">
        <v>143</v>
      </c>
      <c r="C11">
        <v>3</v>
      </c>
      <c r="D11" t="s">
        <v>80</v>
      </c>
      <c r="E11" t="s">
        <v>22</v>
      </c>
      <c r="F11" s="47" t="s">
        <v>5</v>
      </c>
      <c r="G11" s="47">
        <v>0</v>
      </c>
      <c r="H11" s="48">
        <v>7.2106481481481475E-3</v>
      </c>
    </row>
    <row r="12" spans="1:8" x14ac:dyDescent="0.25">
      <c r="A12">
        <v>11</v>
      </c>
      <c r="B12">
        <v>18</v>
      </c>
      <c r="C12">
        <v>1</v>
      </c>
      <c r="D12" t="s">
        <v>300</v>
      </c>
      <c r="E12" t="s">
        <v>3</v>
      </c>
      <c r="F12" s="47" t="s">
        <v>5</v>
      </c>
      <c r="G12" s="47">
        <v>0</v>
      </c>
      <c r="H12" s="48">
        <v>7.2106481481481475E-3</v>
      </c>
    </row>
    <row r="13" spans="1:8" x14ac:dyDescent="0.25">
      <c r="A13">
        <v>3</v>
      </c>
      <c r="B13">
        <v>41</v>
      </c>
      <c r="C13">
        <v>1</v>
      </c>
      <c r="D13" t="s">
        <v>365</v>
      </c>
      <c r="E13" t="s">
        <v>41</v>
      </c>
      <c r="F13" s="47" t="s">
        <v>5</v>
      </c>
      <c r="G13" s="47" t="s">
        <v>20</v>
      </c>
      <c r="H13" s="48">
        <v>7.2453703703703708E-3</v>
      </c>
    </row>
    <row r="14" spans="1:8" x14ac:dyDescent="0.25">
      <c r="A14">
        <v>2</v>
      </c>
      <c r="B14">
        <v>123</v>
      </c>
      <c r="C14">
        <v>1</v>
      </c>
      <c r="D14" t="s">
        <v>127</v>
      </c>
      <c r="E14" t="s">
        <v>34</v>
      </c>
      <c r="F14" s="47" t="s">
        <v>5</v>
      </c>
      <c r="G14" s="47" t="s">
        <v>20</v>
      </c>
      <c r="H14" s="48">
        <v>7.2685185185185188E-3</v>
      </c>
    </row>
    <row r="15" spans="1:8" x14ac:dyDescent="0.25">
      <c r="A15">
        <v>19</v>
      </c>
      <c r="B15">
        <v>110</v>
      </c>
      <c r="C15">
        <v>16</v>
      </c>
      <c r="D15" t="s">
        <v>430</v>
      </c>
      <c r="E15" t="s">
        <v>43</v>
      </c>
      <c r="F15" s="47" t="s">
        <v>4</v>
      </c>
      <c r="G15" s="47">
        <v>0</v>
      </c>
      <c r="H15" s="48">
        <v>7.3379629629629628E-3</v>
      </c>
    </row>
    <row r="16" spans="1:8" x14ac:dyDescent="0.25">
      <c r="A16">
        <v>16</v>
      </c>
      <c r="B16">
        <v>144</v>
      </c>
      <c r="C16">
        <v>4</v>
      </c>
      <c r="D16" t="s">
        <v>83</v>
      </c>
      <c r="E16" t="s">
        <v>22</v>
      </c>
      <c r="F16" s="47" t="s">
        <v>5</v>
      </c>
      <c r="G16" s="47">
        <v>0</v>
      </c>
      <c r="H16" s="48">
        <v>7.3611111111111108E-3</v>
      </c>
    </row>
    <row r="17" spans="1:8" x14ac:dyDescent="0.25">
      <c r="A17">
        <v>14</v>
      </c>
      <c r="B17">
        <v>151</v>
      </c>
      <c r="C17">
        <v>2</v>
      </c>
      <c r="D17" t="s">
        <v>106</v>
      </c>
      <c r="E17" t="s">
        <v>24</v>
      </c>
      <c r="F17" s="47" t="s">
        <v>5</v>
      </c>
      <c r="G17" s="47">
        <v>0</v>
      </c>
      <c r="H17" s="48">
        <v>7.3726851851851861E-3</v>
      </c>
    </row>
    <row r="18" spans="1:8" x14ac:dyDescent="0.25">
      <c r="A18">
        <v>17</v>
      </c>
      <c r="B18">
        <v>42</v>
      </c>
      <c r="C18">
        <v>2</v>
      </c>
      <c r="D18" t="s">
        <v>368</v>
      </c>
      <c r="E18" t="s">
        <v>41</v>
      </c>
      <c r="F18" s="47" t="s">
        <v>5</v>
      </c>
      <c r="G18" s="47" t="s">
        <v>20</v>
      </c>
      <c r="H18" s="48">
        <v>7.4652777777777781E-3</v>
      </c>
    </row>
    <row r="19" spans="1:8" x14ac:dyDescent="0.25">
      <c r="A19">
        <v>20</v>
      </c>
      <c r="B19">
        <v>67</v>
      </c>
      <c r="C19">
        <v>3</v>
      </c>
      <c r="D19" t="s">
        <v>31</v>
      </c>
      <c r="E19" t="s">
        <v>29</v>
      </c>
      <c r="F19" s="47" t="s">
        <v>5</v>
      </c>
      <c r="G19" s="47">
        <v>0</v>
      </c>
      <c r="H19" s="48">
        <v>7.5231481481481477E-3</v>
      </c>
    </row>
    <row r="20" spans="1:8" x14ac:dyDescent="0.25">
      <c r="A20">
        <v>29</v>
      </c>
      <c r="B20">
        <v>158</v>
      </c>
      <c r="C20">
        <v>1</v>
      </c>
      <c r="D20" t="s">
        <v>291</v>
      </c>
      <c r="E20" t="s">
        <v>100</v>
      </c>
      <c r="F20" s="47" t="s">
        <v>5</v>
      </c>
      <c r="G20" s="47">
        <v>0</v>
      </c>
      <c r="H20" s="48">
        <v>7.5810185185185182E-3</v>
      </c>
    </row>
    <row r="21" spans="1:8" x14ac:dyDescent="0.25">
      <c r="A21">
        <v>13</v>
      </c>
      <c r="B21">
        <v>96</v>
      </c>
      <c r="C21">
        <v>2</v>
      </c>
      <c r="D21" t="s">
        <v>338</v>
      </c>
      <c r="E21" t="s">
        <v>43</v>
      </c>
      <c r="F21" s="47" t="s">
        <v>5</v>
      </c>
      <c r="G21" s="47">
        <v>0</v>
      </c>
      <c r="H21" s="48">
        <v>7.6157407407407415E-3</v>
      </c>
    </row>
    <row r="22" spans="1:8" x14ac:dyDescent="0.25">
      <c r="A22">
        <v>27</v>
      </c>
      <c r="B22">
        <v>60</v>
      </c>
      <c r="C22">
        <v>2</v>
      </c>
      <c r="D22" t="s">
        <v>221</v>
      </c>
      <c r="E22" t="s">
        <v>35</v>
      </c>
      <c r="F22" s="47" t="s">
        <v>5</v>
      </c>
      <c r="G22" s="47">
        <v>0</v>
      </c>
      <c r="H22" s="48">
        <v>7.743055555555556E-3</v>
      </c>
    </row>
    <row r="23" spans="1:8" x14ac:dyDescent="0.25">
      <c r="A23">
        <v>26</v>
      </c>
      <c r="B23">
        <v>120</v>
      </c>
      <c r="C23">
        <v>2</v>
      </c>
      <c r="D23" t="s">
        <v>359</v>
      </c>
      <c r="E23" t="s">
        <v>36</v>
      </c>
      <c r="F23" s="47" t="s">
        <v>5</v>
      </c>
      <c r="G23" s="47" t="s">
        <v>20</v>
      </c>
      <c r="H23" s="48">
        <v>7.7777777777777767E-3</v>
      </c>
    </row>
    <row r="24" spans="1:8" x14ac:dyDescent="0.25">
      <c r="A24">
        <v>49</v>
      </c>
      <c r="B24">
        <v>37</v>
      </c>
      <c r="C24">
        <v>7</v>
      </c>
      <c r="D24" t="s">
        <v>401</v>
      </c>
      <c r="E24" t="s">
        <v>40</v>
      </c>
      <c r="F24" s="47" t="s">
        <v>5</v>
      </c>
      <c r="G24" s="47">
        <v>0</v>
      </c>
      <c r="H24" s="48">
        <v>7.8125E-3</v>
      </c>
    </row>
    <row r="25" spans="1:8" x14ac:dyDescent="0.25">
      <c r="A25">
        <v>15</v>
      </c>
      <c r="B25">
        <v>66</v>
      </c>
      <c r="C25">
        <v>2</v>
      </c>
      <c r="D25" t="s">
        <v>138</v>
      </c>
      <c r="E25" t="s">
        <v>29</v>
      </c>
      <c r="F25" s="47" t="s">
        <v>5</v>
      </c>
      <c r="G25" s="47" t="s">
        <v>20</v>
      </c>
      <c r="H25" s="48">
        <v>7.9166666666666673E-3</v>
      </c>
    </row>
    <row r="26" spans="1:8" x14ac:dyDescent="0.25">
      <c r="A26">
        <v>22</v>
      </c>
      <c r="B26">
        <v>98</v>
      </c>
      <c r="C26">
        <v>4</v>
      </c>
      <c r="D26" t="s">
        <v>341</v>
      </c>
      <c r="E26" t="s">
        <v>43</v>
      </c>
      <c r="F26" s="47" t="s">
        <v>5</v>
      </c>
      <c r="G26" s="47">
        <v>0</v>
      </c>
      <c r="H26" s="48">
        <v>7.951388888888888E-3</v>
      </c>
    </row>
    <row r="27" spans="1:8" x14ac:dyDescent="0.25">
      <c r="A27">
        <v>32</v>
      </c>
      <c r="B27">
        <v>19</v>
      </c>
      <c r="C27">
        <v>2</v>
      </c>
      <c r="D27" t="s">
        <v>303</v>
      </c>
      <c r="E27" t="s">
        <v>3</v>
      </c>
      <c r="F27" s="47" t="s">
        <v>5</v>
      </c>
      <c r="G27" s="47">
        <v>0</v>
      </c>
      <c r="H27" s="48">
        <v>7.9629629629629634E-3</v>
      </c>
    </row>
    <row r="28" spans="1:8" x14ac:dyDescent="0.25">
      <c r="A28">
        <v>21</v>
      </c>
      <c r="B28">
        <v>152</v>
      </c>
      <c r="C28">
        <v>3</v>
      </c>
      <c r="D28" t="s">
        <v>109</v>
      </c>
      <c r="E28" t="s">
        <v>24</v>
      </c>
      <c r="F28" s="47" t="s">
        <v>5</v>
      </c>
      <c r="G28" s="47">
        <v>0</v>
      </c>
      <c r="H28" s="48">
        <v>8.0208333333333329E-3</v>
      </c>
    </row>
    <row r="29" spans="1:8" x14ac:dyDescent="0.25">
      <c r="A29">
        <v>28</v>
      </c>
      <c r="B29">
        <v>145</v>
      </c>
      <c r="C29">
        <v>5</v>
      </c>
      <c r="D29" t="s">
        <v>86</v>
      </c>
      <c r="E29" t="s">
        <v>22</v>
      </c>
      <c r="F29" s="47" t="s">
        <v>5</v>
      </c>
      <c r="G29" s="47">
        <v>0</v>
      </c>
      <c r="H29" s="48">
        <v>8.0439814814814818E-3</v>
      </c>
    </row>
    <row r="30" spans="1:8" x14ac:dyDescent="0.25">
      <c r="A30">
        <v>25</v>
      </c>
      <c r="B30">
        <v>79</v>
      </c>
      <c r="C30">
        <v>1</v>
      </c>
      <c r="D30" t="s">
        <v>101</v>
      </c>
      <c r="E30" t="s">
        <v>21</v>
      </c>
      <c r="F30" s="47" t="s">
        <v>4</v>
      </c>
      <c r="G30" s="47">
        <v>0</v>
      </c>
      <c r="H30" s="48">
        <v>8.0671296296296307E-3</v>
      </c>
    </row>
    <row r="31" spans="1:8" x14ac:dyDescent="0.25">
      <c r="A31">
        <v>34</v>
      </c>
      <c r="B31">
        <v>154</v>
      </c>
      <c r="C31">
        <v>5</v>
      </c>
      <c r="D31" t="s">
        <v>121</v>
      </c>
      <c r="E31" t="s">
        <v>24</v>
      </c>
      <c r="F31" s="47" t="s">
        <v>5</v>
      </c>
      <c r="G31" s="47">
        <v>0</v>
      </c>
      <c r="H31" s="48">
        <v>8.0902777777777778E-3</v>
      </c>
    </row>
    <row r="32" spans="1:8" x14ac:dyDescent="0.25">
      <c r="A32">
        <v>39</v>
      </c>
      <c r="B32">
        <v>44</v>
      </c>
      <c r="C32">
        <v>4</v>
      </c>
      <c r="D32" t="s">
        <v>374</v>
      </c>
      <c r="E32" t="s">
        <v>41</v>
      </c>
      <c r="F32" s="47" t="s">
        <v>5</v>
      </c>
      <c r="G32" s="47" t="s">
        <v>20</v>
      </c>
      <c r="H32" s="48">
        <v>8.1018518518518514E-3</v>
      </c>
    </row>
    <row r="33" spans="1:8" x14ac:dyDescent="0.25">
      <c r="A33">
        <v>51</v>
      </c>
      <c r="B33">
        <v>63</v>
      </c>
      <c r="C33">
        <v>5</v>
      </c>
      <c r="D33" t="s">
        <v>229</v>
      </c>
      <c r="E33" t="s">
        <v>35</v>
      </c>
      <c r="F33" s="47" t="s">
        <v>4</v>
      </c>
      <c r="G33" s="47">
        <v>0</v>
      </c>
      <c r="H33" s="48">
        <v>8.113425925925925E-3</v>
      </c>
    </row>
    <row r="34" spans="1:8" x14ac:dyDescent="0.25">
      <c r="A34">
        <v>30</v>
      </c>
      <c r="B34">
        <v>43</v>
      </c>
      <c r="C34">
        <v>3</v>
      </c>
      <c r="D34" t="s">
        <v>371</v>
      </c>
      <c r="E34" t="s">
        <v>41</v>
      </c>
      <c r="F34" s="47" t="s">
        <v>5</v>
      </c>
      <c r="G34" s="47">
        <v>0</v>
      </c>
      <c r="H34" s="48">
        <v>8.1249999999999985E-3</v>
      </c>
    </row>
    <row r="35" spans="1:8" x14ac:dyDescent="0.25">
      <c r="A35">
        <v>18</v>
      </c>
      <c r="B35">
        <v>97</v>
      </c>
      <c r="C35">
        <v>3</v>
      </c>
      <c r="D35" t="s">
        <v>410</v>
      </c>
      <c r="E35" t="s">
        <v>43</v>
      </c>
      <c r="F35" s="47" t="s">
        <v>5</v>
      </c>
      <c r="G35" s="47" t="s">
        <v>20</v>
      </c>
      <c r="H35" s="48">
        <v>8.1365740740740738E-3</v>
      </c>
    </row>
    <row r="36" spans="1:8" x14ac:dyDescent="0.25">
      <c r="A36">
        <v>56</v>
      </c>
      <c r="B36">
        <v>155</v>
      </c>
      <c r="C36">
        <v>6</v>
      </c>
      <c r="D36" t="s">
        <v>118</v>
      </c>
      <c r="E36" t="s">
        <v>24</v>
      </c>
      <c r="F36" s="47" t="s">
        <v>5</v>
      </c>
      <c r="G36" s="47">
        <v>0</v>
      </c>
      <c r="H36" s="48">
        <v>8.217592592592594E-3</v>
      </c>
    </row>
    <row r="37" spans="1:8" x14ac:dyDescent="0.25">
      <c r="A37">
        <v>38</v>
      </c>
      <c r="B37">
        <v>68</v>
      </c>
      <c r="C37">
        <v>4</v>
      </c>
      <c r="D37" t="s">
        <v>143</v>
      </c>
      <c r="E37" t="s">
        <v>29</v>
      </c>
      <c r="F37" s="47" t="s">
        <v>5</v>
      </c>
      <c r="G37" s="47">
        <v>0</v>
      </c>
      <c r="H37" s="48">
        <v>8.2523148148148148E-3</v>
      </c>
    </row>
    <row r="38" spans="1:8" x14ac:dyDescent="0.25">
      <c r="A38">
        <v>42</v>
      </c>
      <c r="B38">
        <v>130</v>
      </c>
      <c r="C38">
        <v>10</v>
      </c>
      <c r="D38" t="s">
        <v>47</v>
      </c>
      <c r="E38" t="s">
        <v>22</v>
      </c>
      <c r="F38" s="47" t="s">
        <v>4</v>
      </c>
      <c r="G38" s="47">
        <v>0</v>
      </c>
      <c r="H38" s="48">
        <v>8.2754629629629619E-3</v>
      </c>
    </row>
    <row r="39" spans="1:8" x14ac:dyDescent="0.25">
      <c r="A39">
        <v>23</v>
      </c>
      <c r="B39">
        <v>5</v>
      </c>
      <c r="C39">
        <v>1</v>
      </c>
      <c r="D39" t="s">
        <v>456</v>
      </c>
      <c r="E39" t="s">
        <v>39</v>
      </c>
      <c r="F39" s="47" t="s">
        <v>5</v>
      </c>
      <c r="G39" s="47" t="s">
        <v>20</v>
      </c>
      <c r="H39" s="48">
        <v>8.2870370370370372E-3</v>
      </c>
    </row>
    <row r="40" spans="1:8" x14ac:dyDescent="0.25">
      <c r="A40">
        <v>45</v>
      </c>
      <c r="B40">
        <v>100</v>
      </c>
      <c r="C40">
        <v>6</v>
      </c>
      <c r="D40" t="s">
        <v>347</v>
      </c>
      <c r="E40" t="s">
        <v>43</v>
      </c>
      <c r="F40" s="47" t="s">
        <v>5</v>
      </c>
      <c r="G40" s="47">
        <v>0</v>
      </c>
      <c r="H40" s="48">
        <v>8.3333333333333332E-3</v>
      </c>
    </row>
    <row r="41" spans="1:8" x14ac:dyDescent="0.25">
      <c r="A41">
        <v>154</v>
      </c>
      <c r="B41">
        <v>57</v>
      </c>
      <c r="C41">
        <v>7</v>
      </c>
      <c r="D41" t="s">
        <v>455</v>
      </c>
      <c r="E41" t="s">
        <v>25</v>
      </c>
      <c r="F41" s="47" t="s">
        <v>5</v>
      </c>
      <c r="G41" s="47">
        <v>0</v>
      </c>
      <c r="H41" s="48">
        <v>8.3449074074074085E-3</v>
      </c>
    </row>
    <row r="42" spans="1:8" x14ac:dyDescent="0.25">
      <c r="A42">
        <v>41</v>
      </c>
      <c r="B42">
        <v>61</v>
      </c>
      <c r="C42">
        <v>3</v>
      </c>
      <c r="D42" t="s">
        <v>224</v>
      </c>
      <c r="E42" t="s">
        <v>35</v>
      </c>
      <c r="F42" s="47" t="s">
        <v>5</v>
      </c>
      <c r="G42" s="47" t="s">
        <v>20</v>
      </c>
      <c r="H42" s="48">
        <v>8.3564814814814804E-3</v>
      </c>
    </row>
    <row r="43" spans="1:8" x14ac:dyDescent="0.25">
      <c r="A43">
        <v>52</v>
      </c>
      <c r="B43">
        <v>69</v>
      </c>
      <c r="C43">
        <v>5</v>
      </c>
      <c r="D43" t="s">
        <v>146</v>
      </c>
      <c r="E43" t="s">
        <v>29</v>
      </c>
      <c r="F43" s="47" t="s">
        <v>5</v>
      </c>
      <c r="G43" s="47">
        <v>0</v>
      </c>
      <c r="H43" s="48">
        <v>8.3680555555555557E-3</v>
      </c>
    </row>
    <row r="44" spans="1:8" x14ac:dyDescent="0.25">
      <c r="A44">
        <v>33</v>
      </c>
      <c r="B44">
        <v>99</v>
      </c>
      <c r="C44">
        <v>5</v>
      </c>
      <c r="D44" t="s">
        <v>344</v>
      </c>
      <c r="E44" t="s">
        <v>43</v>
      </c>
      <c r="F44" s="47" t="s">
        <v>5</v>
      </c>
      <c r="G44" s="47">
        <v>0</v>
      </c>
      <c r="H44" s="48">
        <v>8.3912037037037045E-3</v>
      </c>
    </row>
    <row r="45" spans="1:8" x14ac:dyDescent="0.25">
      <c r="A45">
        <v>62</v>
      </c>
      <c r="B45">
        <v>47</v>
      </c>
      <c r="C45">
        <v>7</v>
      </c>
      <c r="D45" t="s">
        <v>176</v>
      </c>
      <c r="E45" t="s">
        <v>41</v>
      </c>
      <c r="F45" s="47" t="s">
        <v>4</v>
      </c>
      <c r="G45" s="47" t="s">
        <v>20</v>
      </c>
      <c r="H45" s="48">
        <v>8.4027777777777781E-3</v>
      </c>
    </row>
    <row r="46" spans="1:8" x14ac:dyDescent="0.25">
      <c r="A46">
        <v>44</v>
      </c>
      <c r="B46">
        <v>36</v>
      </c>
      <c r="C46">
        <v>6</v>
      </c>
      <c r="D46" t="s">
        <v>398</v>
      </c>
      <c r="E46" t="s">
        <v>40</v>
      </c>
      <c r="F46" s="47" t="s">
        <v>5</v>
      </c>
      <c r="G46" s="47">
        <v>0</v>
      </c>
      <c r="H46" s="48">
        <v>8.4259259259259253E-3</v>
      </c>
    </row>
    <row r="47" spans="1:8" x14ac:dyDescent="0.25">
      <c r="A47">
        <v>31</v>
      </c>
      <c r="B47">
        <v>127</v>
      </c>
      <c r="C47">
        <v>3</v>
      </c>
      <c r="D47" t="s">
        <v>237</v>
      </c>
      <c r="E47" t="s">
        <v>6</v>
      </c>
      <c r="F47" s="47" t="s">
        <v>5</v>
      </c>
      <c r="G47" s="47" t="s">
        <v>20</v>
      </c>
      <c r="H47" s="48">
        <v>8.4375000000000006E-3</v>
      </c>
    </row>
    <row r="48" spans="1:8" x14ac:dyDescent="0.25">
      <c r="A48">
        <v>54</v>
      </c>
      <c r="B48">
        <v>62</v>
      </c>
      <c r="C48">
        <v>4</v>
      </c>
      <c r="D48" t="s">
        <v>226</v>
      </c>
      <c r="E48" t="s">
        <v>35</v>
      </c>
      <c r="F48" s="47" t="s">
        <v>5</v>
      </c>
      <c r="G48" s="47" t="s">
        <v>20</v>
      </c>
      <c r="H48" s="48">
        <v>8.4490740740740741E-3</v>
      </c>
    </row>
    <row r="49" spans="1:8" x14ac:dyDescent="0.25">
      <c r="A49">
        <v>55</v>
      </c>
      <c r="B49">
        <v>160</v>
      </c>
      <c r="C49">
        <v>3</v>
      </c>
      <c r="D49" t="s">
        <v>297</v>
      </c>
      <c r="E49" t="s">
        <v>100</v>
      </c>
      <c r="F49" s="47" t="s">
        <v>5</v>
      </c>
      <c r="G49" s="47" t="s">
        <v>20</v>
      </c>
      <c r="H49" s="48">
        <v>8.4606481481481494E-3</v>
      </c>
    </row>
    <row r="50" spans="1:8" x14ac:dyDescent="0.25">
      <c r="A50">
        <v>40</v>
      </c>
      <c r="B50">
        <v>153</v>
      </c>
      <c r="C50">
        <v>4</v>
      </c>
      <c r="D50" t="s">
        <v>124</v>
      </c>
      <c r="E50" t="s">
        <v>24</v>
      </c>
      <c r="F50" s="47" t="s">
        <v>5</v>
      </c>
      <c r="G50" s="47">
        <v>0</v>
      </c>
      <c r="H50" s="48">
        <v>8.4837962962962966E-3</v>
      </c>
    </row>
    <row r="51" spans="1:8" x14ac:dyDescent="0.25">
      <c r="A51">
        <v>57</v>
      </c>
      <c r="B51">
        <v>20</v>
      </c>
      <c r="C51">
        <v>3</v>
      </c>
      <c r="D51" t="s">
        <v>306</v>
      </c>
      <c r="E51" t="s">
        <v>3</v>
      </c>
      <c r="F51" s="47" t="s">
        <v>5</v>
      </c>
      <c r="G51" s="47" t="s">
        <v>20</v>
      </c>
      <c r="H51" s="48">
        <v>8.5300925925925926E-3</v>
      </c>
    </row>
    <row r="52" spans="1:8" x14ac:dyDescent="0.25">
      <c r="A52">
        <v>48</v>
      </c>
      <c r="B52">
        <v>146</v>
      </c>
      <c r="C52">
        <v>6</v>
      </c>
      <c r="D52" t="s">
        <v>89</v>
      </c>
      <c r="E52" t="s">
        <v>22</v>
      </c>
      <c r="F52" s="47" t="s">
        <v>5</v>
      </c>
      <c r="G52" s="47">
        <v>0</v>
      </c>
      <c r="H52" s="48">
        <v>8.5416666666666679E-3</v>
      </c>
    </row>
    <row r="53" spans="1:8" x14ac:dyDescent="0.25">
      <c r="A53">
        <v>37</v>
      </c>
      <c r="B53">
        <v>70</v>
      </c>
      <c r="C53">
        <v>6</v>
      </c>
      <c r="D53" t="s">
        <v>149</v>
      </c>
      <c r="E53" t="s">
        <v>29</v>
      </c>
      <c r="F53" s="47" t="s">
        <v>5</v>
      </c>
      <c r="G53" s="47" t="s">
        <v>20</v>
      </c>
      <c r="H53" s="48">
        <v>8.5879629629629622E-3</v>
      </c>
    </row>
    <row r="54" spans="1:8" x14ac:dyDescent="0.25">
      <c r="A54">
        <v>53</v>
      </c>
      <c r="B54">
        <v>102</v>
      </c>
      <c r="C54">
        <v>8</v>
      </c>
      <c r="D54" t="s">
        <v>413</v>
      </c>
      <c r="E54" t="s">
        <v>43</v>
      </c>
      <c r="F54" s="47" t="s">
        <v>5</v>
      </c>
      <c r="G54" s="47" t="s">
        <v>20</v>
      </c>
      <c r="H54" s="48">
        <v>8.5995370370370357E-3</v>
      </c>
    </row>
    <row r="55" spans="1:8" x14ac:dyDescent="0.25">
      <c r="A55">
        <v>50</v>
      </c>
      <c r="B55">
        <v>51</v>
      </c>
      <c r="C55">
        <v>1</v>
      </c>
      <c r="D55" t="s">
        <v>188</v>
      </c>
      <c r="E55" t="s">
        <v>25</v>
      </c>
      <c r="F55" s="47" t="s">
        <v>4</v>
      </c>
      <c r="G55" s="47">
        <v>0</v>
      </c>
      <c r="H55" s="48">
        <v>8.611111111111111E-3</v>
      </c>
    </row>
    <row r="56" spans="1:8" x14ac:dyDescent="0.25">
      <c r="A56">
        <v>59</v>
      </c>
      <c r="B56">
        <v>71</v>
      </c>
      <c r="C56">
        <v>7</v>
      </c>
      <c r="D56" t="s">
        <v>152</v>
      </c>
      <c r="E56" t="s">
        <v>29</v>
      </c>
      <c r="F56" s="47" t="s">
        <v>5</v>
      </c>
      <c r="G56" s="47">
        <v>0</v>
      </c>
      <c r="H56" s="48">
        <v>8.611111111111111E-3</v>
      </c>
    </row>
    <row r="57" spans="1:8" x14ac:dyDescent="0.25">
      <c r="A57">
        <v>46</v>
      </c>
      <c r="B57">
        <v>124</v>
      </c>
      <c r="C57">
        <v>2</v>
      </c>
      <c r="D57" t="s">
        <v>234</v>
      </c>
      <c r="E57" t="s">
        <v>34</v>
      </c>
      <c r="F57" s="47" t="s">
        <v>4</v>
      </c>
      <c r="G57" s="47" t="s">
        <v>20</v>
      </c>
      <c r="H57" s="48">
        <v>8.6574074074074071E-3</v>
      </c>
    </row>
    <row r="58" spans="1:8" x14ac:dyDescent="0.25">
      <c r="A58">
        <v>66</v>
      </c>
      <c r="B58">
        <v>131</v>
      </c>
      <c r="C58">
        <v>11</v>
      </c>
      <c r="D58" t="s">
        <v>50</v>
      </c>
      <c r="E58" t="s">
        <v>22</v>
      </c>
      <c r="F58" s="47" t="s">
        <v>4</v>
      </c>
      <c r="G58" s="47" t="s">
        <v>20</v>
      </c>
      <c r="H58" s="48">
        <v>8.726851851851852E-3</v>
      </c>
    </row>
    <row r="59" spans="1:8" x14ac:dyDescent="0.25">
      <c r="A59">
        <v>76</v>
      </c>
      <c r="B59">
        <v>104</v>
      </c>
      <c r="C59">
        <v>10</v>
      </c>
      <c r="D59" t="s">
        <v>419</v>
      </c>
      <c r="E59" t="s">
        <v>43</v>
      </c>
      <c r="F59" s="47" t="s">
        <v>5</v>
      </c>
      <c r="G59" s="47" t="s">
        <v>20</v>
      </c>
      <c r="H59" s="48">
        <v>8.7499999999999991E-3</v>
      </c>
    </row>
    <row r="60" spans="1:8" x14ac:dyDescent="0.25">
      <c r="A60">
        <v>47</v>
      </c>
      <c r="B60">
        <v>2</v>
      </c>
      <c r="C60">
        <v>2</v>
      </c>
      <c r="D60" t="s">
        <v>267</v>
      </c>
      <c r="E60" t="s">
        <v>42</v>
      </c>
      <c r="F60" s="47" t="s">
        <v>5</v>
      </c>
      <c r="G60" s="47">
        <v>0</v>
      </c>
      <c r="H60" s="48">
        <v>8.773148148148148E-3</v>
      </c>
    </row>
    <row r="61" spans="1:8" x14ac:dyDescent="0.25">
      <c r="A61">
        <v>89</v>
      </c>
      <c r="B61">
        <v>31</v>
      </c>
      <c r="C61">
        <v>1</v>
      </c>
      <c r="D61" t="s">
        <v>383</v>
      </c>
      <c r="E61" t="s">
        <v>40</v>
      </c>
      <c r="F61" s="47" t="s">
        <v>4</v>
      </c>
      <c r="G61" s="47">
        <v>0</v>
      </c>
      <c r="H61" s="48">
        <v>8.7847222222222233E-3</v>
      </c>
    </row>
    <row r="62" spans="1:8" x14ac:dyDescent="0.25">
      <c r="A62">
        <v>73</v>
      </c>
      <c r="B62">
        <v>39</v>
      </c>
      <c r="C62">
        <v>9</v>
      </c>
      <c r="D62" t="s">
        <v>407</v>
      </c>
      <c r="E62" t="s">
        <v>40</v>
      </c>
      <c r="F62" s="47" t="s">
        <v>5</v>
      </c>
      <c r="G62" s="47">
        <v>0</v>
      </c>
      <c r="H62" s="48">
        <v>8.8078703703703704E-3</v>
      </c>
    </row>
    <row r="63" spans="1:8" x14ac:dyDescent="0.25">
      <c r="A63">
        <v>64</v>
      </c>
      <c r="B63">
        <v>101</v>
      </c>
      <c r="C63">
        <v>7</v>
      </c>
      <c r="D63" t="s">
        <v>350</v>
      </c>
      <c r="E63" t="s">
        <v>43</v>
      </c>
      <c r="F63" s="47" t="s">
        <v>5</v>
      </c>
      <c r="G63" s="47" t="s">
        <v>20</v>
      </c>
      <c r="H63" s="48">
        <v>8.819444444444444E-3</v>
      </c>
    </row>
    <row r="64" spans="1:8" x14ac:dyDescent="0.25">
      <c r="A64">
        <v>58</v>
      </c>
      <c r="B64">
        <v>7</v>
      </c>
      <c r="C64">
        <v>3</v>
      </c>
      <c r="D64" t="s">
        <v>462</v>
      </c>
      <c r="E64" t="s">
        <v>39</v>
      </c>
      <c r="F64" s="47" t="s">
        <v>5</v>
      </c>
      <c r="G64" s="47">
        <v>0</v>
      </c>
      <c r="H64" s="48">
        <v>8.8657407407407417E-3</v>
      </c>
    </row>
    <row r="65" spans="1:8" x14ac:dyDescent="0.25">
      <c r="A65">
        <v>71</v>
      </c>
      <c r="B65">
        <v>103</v>
      </c>
      <c r="C65">
        <v>9</v>
      </c>
      <c r="D65" t="s">
        <v>416</v>
      </c>
      <c r="E65" t="s">
        <v>43</v>
      </c>
      <c r="F65" s="47" t="s">
        <v>5</v>
      </c>
      <c r="G65" s="47">
        <v>0</v>
      </c>
      <c r="H65" s="48">
        <v>8.8773148148148153E-3</v>
      </c>
    </row>
    <row r="66" spans="1:8" x14ac:dyDescent="0.25">
      <c r="A66">
        <v>67</v>
      </c>
      <c r="B66">
        <v>82</v>
      </c>
      <c r="C66">
        <v>4</v>
      </c>
      <c r="D66" t="s">
        <v>282</v>
      </c>
      <c r="E66" t="s">
        <v>21</v>
      </c>
      <c r="F66" s="47" t="s">
        <v>5</v>
      </c>
      <c r="G66" s="47" t="s">
        <v>20</v>
      </c>
      <c r="H66" s="48">
        <v>8.9004629629629625E-3</v>
      </c>
    </row>
    <row r="67" spans="1:8" x14ac:dyDescent="0.25">
      <c r="A67">
        <v>36</v>
      </c>
      <c r="B67">
        <v>85</v>
      </c>
      <c r="C67">
        <v>1</v>
      </c>
      <c r="D67" t="s">
        <v>246</v>
      </c>
      <c r="E67" t="s">
        <v>7</v>
      </c>
      <c r="F67" s="47" t="s">
        <v>5</v>
      </c>
      <c r="G67" s="47" t="s">
        <v>20</v>
      </c>
      <c r="H67" s="48">
        <v>8.9351851851851866E-3</v>
      </c>
    </row>
    <row r="68" spans="1:8" x14ac:dyDescent="0.25">
      <c r="A68">
        <v>90</v>
      </c>
      <c r="B68">
        <v>64</v>
      </c>
      <c r="C68">
        <v>6</v>
      </c>
      <c r="D68" t="s">
        <v>232</v>
      </c>
      <c r="E68" t="s">
        <v>35</v>
      </c>
      <c r="F68" s="47" t="s">
        <v>4</v>
      </c>
      <c r="G68" s="47">
        <v>0</v>
      </c>
      <c r="H68" s="48">
        <v>8.9583333333333338E-3</v>
      </c>
    </row>
    <row r="69" spans="1:8" x14ac:dyDescent="0.25">
      <c r="A69">
        <v>43</v>
      </c>
      <c r="B69">
        <v>91</v>
      </c>
      <c r="C69">
        <v>1</v>
      </c>
      <c r="D69" t="s">
        <v>203</v>
      </c>
      <c r="E69" t="s">
        <v>26</v>
      </c>
      <c r="F69" s="47" t="s">
        <v>4</v>
      </c>
      <c r="G69" s="47" t="s">
        <v>20</v>
      </c>
      <c r="H69" s="48">
        <v>8.9814814814814809E-3</v>
      </c>
    </row>
    <row r="70" spans="1:8" x14ac:dyDescent="0.25">
      <c r="A70">
        <v>75</v>
      </c>
      <c r="B70">
        <v>87</v>
      </c>
      <c r="C70">
        <v>3</v>
      </c>
      <c r="D70" t="s">
        <v>252</v>
      </c>
      <c r="E70" t="s">
        <v>7</v>
      </c>
      <c r="F70" s="47" t="s">
        <v>5</v>
      </c>
      <c r="G70" s="47" t="s">
        <v>20</v>
      </c>
      <c r="H70" s="48">
        <v>9.0046296296296298E-3</v>
      </c>
    </row>
    <row r="71" spans="1:8" x14ac:dyDescent="0.25">
      <c r="A71">
        <v>74</v>
      </c>
      <c r="B71">
        <v>112</v>
      </c>
      <c r="C71">
        <v>18</v>
      </c>
      <c r="D71" t="s">
        <v>494</v>
      </c>
      <c r="E71" t="s">
        <v>43</v>
      </c>
      <c r="F71" s="47" t="s">
        <v>4</v>
      </c>
      <c r="G71" s="47" t="s">
        <v>20</v>
      </c>
      <c r="H71" s="48">
        <v>9.0162037037037034E-3</v>
      </c>
    </row>
    <row r="72" spans="1:8" x14ac:dyDescent="0.25">
      <c r="A72">
        <v>61</v>
      </c>
      <c r="B72">
        <v>125</v>
      </c>
      <c r="C72">
        <v>1</v>
      </c>
      <c r="D72" t="s">
        <v>129</v>
      </c>
      <c r="E72" t="s">
        <v>6</v>
      </c>
      <c r="F72" s="47" t="s">
        <v>4</v>
      </c>
      <c r="G72" s="47" t="s">
        <v>20</v>
      </c>
      <c r="H72" s="48">
        <v>9.0393518518518522E-3</v>
      </c>
    </row>
    <row r="73" spans="1:8" x14ac:dyDescent="0.25">
      <c r="A73">
        <v>78</v>
      </c>
      <c r="B73">
        <v>45</v>
      </c>
      <c r="C73">
        <v>5</v>
      </c>
      <c r="D73" t="s">
        <v>377</v>
      </c>
      <c r="E73" t="s">
        <v>41</v>
      </c>
      <c r="F73" s="47" t="s">
        <v>5</v>
      </c>
      <c r="G73" s="47" t="s">
        <v>20</v>
      </c>
      <c r="H73" s="48">
        <v>9.0509259259259258E-3</v>
      </c>
    </row>
    <row r="74" spans="1:8" x14ac:dyDescent="0.25">
      <c r="A74">
        <v>60</v>
      </c>
      <c r="B74">
        <v>86</v>
      </c>
      <c r="C74">
        <v>2</v>
      </c>
      <c r="D74" t="s">
        <v>249</v>
      </c>
      <c r="E74" t="s">
        <v>7</v>
      </c>
      <c r="F74" s="47" t="s">
        <v>5</v>
      </c>
      <c r="G74" s="47" t="s">
        <v>20</v>
      </c>
      <c r="H74" s="48">
        <v>9.0740740740740729E-3</v>
      </c>
    </row>
    <row r="75" spans="1:8" x14ac:dyDescent="0.25">
      <c r="A75">
        <v>77</v>
      </c>
      <c r="B75">
        <v>52</v>
      </c>
      <c r="C75">
        <v>2</v>
      </c>
      <c r="D75" t="s">
        <v>191</v>
      </c>
      <c r="E75" t="s">
        <v>25</v>
      </c>
      <c r="F75" s="47" t="s">
        <v>4</v>
      </c>
      <c r="G75" s="47" t="s">
        <v>20</v>
      </c>
      <c r="H75" s="48">
        <v>9.1087962962962971E-3</v>
      </c>
    </row>
    <row r="76" spans="1:8" x14ac:dyDescent="0.25">
      <c r="A76">
        <v>99</v>
      </c>
      <c r="B76">
        <v>83</v>
      </c>
      <c r="C76">
        <v>5</v>
      </c>
      <c r="D76" t="s">
        <v>285</v>
      </c>
      <c r="E76" t="s">
        <v>21</v>
      </c>
      <c r="F76" s="47" t="s">
        <v>4</v>
      </c>
      <c r="G76" s="47" t="s">
        <v>20</v>
      </c>
      <c r="H76" s="48">
        <v>9.1319444444444443E-3</v>
      </c>
    </row>
    <row r="77" spans="1:8" x14ac:dyDescent="0.25">
      <c r="A77">
        <v>93</v>
      </c>
      <c r="B77" s="18">
        <v>148</v>
      </c>
      <c r="C77">
        <v>8</v>
      </c>
      <c r="D77" t="s">
        <v>94</v>
      </c>
      <c r="E77" t="s">
        <v>22</v>
      </c>
      <c r="F77" s="47" t="s">
        <v>5</v>
      </c>
      <c r="G77" s="47">
        <v>0</v>
      </c>
      <c r="H77" s="48">
        <v>9.1550925925925931E-3</v>
      </c>
    </row>
    <row r="78" spans="1:8" x14ac:dyDescent="0.25">
      <c r="A78">
        <v>72</v>
      </c>
      <c r="B78">
        <v>111</v>
      </c>
      <c r="C78">
        <v>17</v>
      </c>
      <c r="D78" t="s">
        <v>491</v>
      </c>
      <c r="E78" t="s">
        <v>43</v>
      </c>
      <c r="F78" s="47" t="s">
        <v>4</v>
      </c>
      <c r="G78" s="47" t="s">
        <v>20</v>
      </c>
      <c r="H78" s="48">
        <v>9.1666666666666667E-3</v>
      </c>
    </row>
    <row r="79" spans="1:8" x14ac:dyDescent="0.25">
      <c r="A79">
        <v>63</v>
      </c>
      <c r="B79">
        <v>119</v>
      </c>
      <c r="C79">
        <v>1</v>
      </c>
      <c r="D79" t="s">
        <v>356</v>
      </c>
      <c r="E79" t="s">
        <v>36</v>
      </c>
      <c r="F79" s="47" t="s">
        <v>5</v>
      </c>
      <c r="G79" s="47" t="s">
        <v>20</v>
      </c>
      <c r="H79" s="48">
        <v>9.1782407407407403E-3</v>
      </c>
    </row>
    <row r="80" spans="1:8" x14ac:dyDescent="0.25">
      <c r="A80">
        <v>70</v>
      </c>
      <c r="B80">
        <v>72</v>
      </c>
      <c r="C80">
        <v>8</v>
      </c>
      <c r="D80" t="s">
        <v>155</v>
      </c>
      <c r="E80" t="s">
        <v>29</v>
      </c>
      <c r="F80" s="47" t="s">
        <v>5</v>
      </c>
      <c r="G80" s="47" t="s">
        <v>20</v>
      </c>
      <c r="H80" s="48">
        <v>9.1782407407407403E-3</v>
      </c>
    </row>
    <row r="81" spans="1:8" x14ac:dyDescent="0.25">
      <c r="A81">
        <v>79</v>
      </c>
      <c r="B81">
        <v>132</v>
      </c>
      <c r="C81">
        <v>12</v>
      </c>
      <c r="D81" t="s">
        <v>53</v>
      </c>
      <c r="E81" t="s">
        <v>22</v>
      </c>
      <c r="F81" s="47" t="s">
        <v>4</v>
      </c>
      <c r="G81" s="47">
        <v>0</v>
      </c>
      <c r="H81" s="48">
        <v>9.2129629629629627E-3</v>
      </c>
    </row>
    <row r="82" spans="1:8" x14ac:dyDescent="0.25">
      <c r="A82">
        <v>81</v>
      </c>
      <c r="B82">
        <v>25</v>
      </c>
      <c r="C82">
        <v>8</v>
      </c>
      <c r="D82" t="s">
        <v>320</v>
      </c>
      <c r="E82" t="s">
        <v>3</v>
      </c>
      <c r="F82" s="47" t="s">
        <v>4</v>
      </c>
      <c r="G82" s="47" t="s">
        <v>20</v>
      </c>
      <c r="H82" s="48">
        <v>9.2361111111111116E-3</v>
      </c>
    </row>
    <row r="83" spans="1:8" x14ac:dyDescent="0.25">
      <c r="A83">
        <v>86</v>
      </c>
      <c r="B83">
        <v>156</v>
      </c>
      <c r="C83">
        <v>7</v>
      </c>
      <c r="D83" t="s">
        <v>115</v>
      </c>
      <c r="E83" t="s">
        <v>24</v>
      </c>
      <c r="F83" s="47" t="s">
        <v>4</v>
      </c>
      <c r="G83" s="47" t="s">
        <v>20</v>
      </c>
      <c r="H83" s="48">
        <v>9.2476851851851852E-3</v>
      </c>
    </row>
    <row r="84" spans="1:8" x14ac:dyDescent="0.25">
      <c r="A84">
        <v>69</v>
      </c>
      <c r="B84">
        <v>88</v>
      </c>
      <c r="C84">
        <v>4</v>
      </c>
      <c r="D84" t="s">
        <v>255</v>
      </c>
      <c r="E84" t="s">
        <v>7</v>
      </c>
      <c r="F84" s="47" t="s">
        <v>4</v>
      </c>
      <c r="G84" s="47">
        <v>0</v>
      </c>
      <c r="H84" s="48">
        <v>9.2824074074074076E-3</v>
      </c>
    </row>
    <row r="85" spans="1:8" x14ac:dyDescent="0.25">
      <c r="A85">
        <v>84</v>
      </c>
      <c r="B85">
        <v>9</v>
      </c>
      <c r="C85">
        <v>5</v>
      </c>
      <c r="D85" t="s">
        <v>468</v>
      </c>
      <c r="E85" t="s">
        <v>39</v>
      </c>
      <c r="F85" s="47" t="s">
        <v>5</v>
      </c>
      <c r="G85" s="47" t="s">
        <v>20</v>
      </c>
      <c r="H85" s="48">
        <v>9.2939814814814812E-3</v>
      </c>
    </row>
    <row r="86" spans="1:8" x14ac:dyDescent="0.25">
      <c r="A86">
        <v>65</v>
      </c>
      <c r="B86">
        <v>128</v>
      </c>
      <c r="C86">
        <v>4</v>
      </c>
      <c r="D86" t="s">
        <v>240</v>
      </c>
      <c r="E86" t="s">
        <v>6</v>
      </c>
      <c r="F86" s="47" t="s">
        <v>5</v>
      </c>
      <c r="G86" s="47" t="s">
        <v>20</v>
      </c>
      <c r="H86" s="48">
        <v>9.3171296296296283E-3</v>
      </c>
    </row>
    <row r="87" spans="1:8" x14ac:dyDescent="0.25">
      <c r="A87">
        <v>68</v>
      </c>
      <c r="B87">
        <v>75</v>
      </c>
      <c r="C87">
        <v>11</v>
      </c>
      <c r="D87" t="s">
        <v>164</v>
      </c>
      <c r="E87" t="s">
        <v>29</v>
      </c>
      <c r="F87" s="47" t="s">
        <v>4</v>
      </c>
      <c r="G87" s="47">
        <v>0</v>
      </c>
      <c r="H87" s="48">
        <v>9.3402777777777772E-3</v>
      </c>
    </row>
    <row r="88" spans="1:8" x14ac:dyDescent="0.25">
      <c r="A88">
        <v>82</v>
      </c>
      <c r="B88">
        <v>48</v>
      </c>
      <c r="C88">
        <v>8</v>
      </c>
      <c r="D88" t="s">
        <v>179</v>
      </c>
      <c r="E88" t="s">
        <v>41</v>
      </c>
      <c r="F88" s="47" t="s">
        <v>4</v>
      </c>
      <c r="G88" s="47" t="s">
        <v>20</v>
      </c>
      <c r="H88" s="48">
        <v>9.3634259259259261E-3</v>
      </c>
    </row>
    <row r="89" spans="1:8" x14ac:dyDescent="0.25">
      <c r="A89">
        <v>83</v>
      </c>
      <c r="B89">
        <v>106</v>
      </c>
      <c r="C89">
        <v>12</v>
      </c>
      <c r="D89" t="s">
        <v>424</v>
      </c>
      <c r="E89" t="s">
        <v>43</v>
      </c>
      <c r="F89" s="47" t="s">
        <v>5</v>
      </c>
      <c r="G89" s="47" t="s">
        <v>20</v>
      </c>
      <c r="H89" s="48">
        <v>9.4560185185185181E-3</v>
      </c>
    </row>
    <row r="90" spans="1:8" x14ac:dyDescent="0.25">
      <c r="A90">
        <v>96</v>
      </c>
      <c r="B90">
        <v>133</v>
      </c>
      <c r="C90">
        <v>13</v>
      </c>
      <c r="D90" t="s">
        <v>56</v>
      </c>
      <c r="E90" t="s">
        <v>22</v>
      </c>
      <c r="F90" s="47" t="s">
        <v>4</v>
      </c>
      <c r="G90" s="47">
        <v>0</v>
      </c>
      <c r="H90" s="48">
        <v>9.479166666666667E-3</v>
      </c>
    </row>
    <row r="91" spans="1:8" x14ac:dyDescent="0.25">
      <c r="A91">
        <v>80</v>
      </c>
      <c r="B91">
        <v>76</v>
      </c>
      <c r="C91">
        <v>12</v>
      </c>
      <c r="D91" t="s">
        <v>167</v>
      </c>
      <c r="E91" t="s">
        <v>29</v>
      </c>
      <c r="F91" s="47" t="s">
        <v>4</v>
      </c>
      <c r="G91" s="47" t="s">
        <v>20</v>
      </c>
      <c r="H91" s="48">
        <v>9.525462962962963E-3</v>
      </c>
    </row>
    <row r="92" spans="1:8" x14ac:dyDescent="0.25">
      <c r="A92">
        <v>100</v>
      </c>
      <c r="B92">
        <v>32</v>
      </c>
      <c r="C92">
        <v>2</v>
      </c>
      <c r="D92" t="s">
        <v>386</v>
      </c>
      <c r="E92" t="s">
        <v>40</v>
      </c>
      <c r="F92" s="47" t="s">
        <v>4</v>
      </c>
      <c r="G92" s="47">
        <v>0</v>
      </c>
      <c r="H92" s="48">
        <v>9.5486111111111101E-3</v>
      </c>
    </row>
    <row r="93" spans="1:8" x14ac:dyDescent="0.25">
      <c r="A93">
        <v>111</v>
      </c>
      <c r="B93">
        <v>105</v>
      </c>
      <c r="C93">
        <v>11</v>
      </c>
      <c r="D93" t="s">
        <v>422</v>
      </c>
      <c r="E93" t="s">
        <v>43</v>
      </c>
      <c r="F93" s="47" t="s">
        <v>5</v>
      </c>
      <c r="G93" s="47" t="s">
        <v>20</v>
      </c>
      <c r="H93" s="48">
        <v>9.571759259259259E-3</v>
      </c>
    </row>
    <row r="94" spans="1:8" x14ac:dyDescent="0.25">
      <c r="A94">
        <v>136</v>
      </c>
      <c r="B94">
        <v>74</v>
      </c>
      <c r="C94">
        <v>10</v>
      </c>
      <c r="D94" t="s">
        <v>161</v>
      </c>
      <c r="E94" t="s">
        <v>29</v>
      </c>
      <c r="F94" s="47" t="s">
        <v>5</v>
      </c>
      <c r="G94" s="47">
        <v>0</v>
      </c>
      <c r="H94" s="48">
        <v>9.6064814814814815E-3</v>
      </c>
    </row>
    <row r="95" spans="1:8" x14ac:dyDescent="0.25">
      <c r="A95">
        <v>95</v>
      </c>
      <c r="B95">
        <v>73</v>
      </c>
      <c r="C95">
        <v>9</v>
      </c>
      <c r="D95" t="s">
        <v>158</v>
      </c>
      <c r="E95" t="s">
        <v>29</v>
      </c>
      <c r="F95" s="47" t="s">
        <v>5</v>
      </c>
      <c r="G95" s="47" t="s">
        <v>20</v>
      </c>
      <c r="H95" s="48">
        <v>9.6296296296296303E-3</v>
      </c>
    </row>
    <row r="96" spans="1:8" x14ac:dyDescent="0.25">
      <c r="A96">
        <v>110</v>
      </c>
      <c r="B96">
        <v>84</v>
      </c>
      <c r="C96">
        <v>6</v>
      </c>
      <c r="D96" t="s">
        <v>288</v>
      </c>
      <c r="E96" t="s">
        <v>21</v>
      </c>
      <c r="F96" s="47" t="s">
        <v>4</v>
      </c>
      <c r="G96" s="47">
        <v>0</v>
      </c>
      <c r="H96" s="48">
        <v>9.6412037037037039E-3</v>
      </c>
    </row>
    <row r="97" spans="1:8" x14ac:dyDescent="0.25">
      <c r="A97">
        <v>102</v>
      </c>
      <c r="B97">
        <v>90</v>
      </c>
      <c r="C97">
        <v>6</v>
      </c>
      <c r="D97" t="s">
        <v>261</v>
      </c>
      <c r="E97" t="s">
        <v>7</v>
      </c>
      <c r="F97" s="47" t="s">
        <v>4</v>
      </c>
      <c r="G97" s="47" t="s">
        <v>20</v>
      </c>
      <c r="H97" s="48">
        <v>9.6527777777777775E-3</v>
      </c>
    </row>
    <row r="98" spans="1:8" x14ac:dyDescent="0.25">
      <c r="A98">
        <v>91</v>
      </c>
      <c r="B98">
        <v>134</v>
      </c>
      <c r="C98">
        <v>14</v>
      </c>
      <c r="D98" t="s">
        <v>59</v>
      </c>
      <c r="E98" t="s">
        <v>22</v>
      </c>
      <c r="F98" s="47" t="s">
        <v>4</v>
      </c>
      <c r="G98" s="47">
        <v>0</v>
      </c>
      <c r="H98" s="48">
        <v>9.6643518518518511E-3</v>
      </c>
    </row>
    <row r="99" spans="1:8" x14ac:dyDescent="0.25">
      <c r="A99">
        <v>108</v>
      </c>
      <c r="B99">
        <v>129</v>
      </c>
      <c r="C99">
        <v>5</v>
      </c>
      <c r="D99" t="s">
        <v>243</v>
      </c>
      <c r="E99" t="s">
        <v>6</v>
      </c>
      <c r="F99" s="47" t="s">
        <v>5</v>
      </c>
      <c r="G99" s="47" t="s">
        <v>20</v>
      </c>
      <c r="H99" s="48">
        <v>9.6759259259259264E-3</v>
      </c>
    </row>
    <row r="100" spans="1:8" x14ac:dyDescent="0.25">
      <c r="A100">
        <v>94</v>
      </c>
      <c r="B100">
        <v>114</v>
      </c>
      <c r="C100">
        <v>20</v>
      </c>
      <c r="D100" t="s">
        <v>435</v>
      </c>
      <c r="E100" t="s">
        <v>43</v>
      </c>
      <c r="F100" s="47" t="s">
        <v>4</v>
      </c>
      <c r="G100" s="47" t="s">
        <v>20</v>
      </c>
      <c r="H100" s="48">
        <v>9.6874999999999999E-3</v>
      </c>
    </row>
    <row r="101" spans="1:8" x14ac:dyDescent="0.25">
      <c r="A101">
        <v>106</v>
      </c>
      <c r="B101">
        <v>136</v>
      </c>
      <c r="C101">
        <v>16</v>
      </c>
      <c r="D101" t="s">
        <v>64</v>
      </c>
      <c r="E101" t="s">
        <v>22</v>
      </c>
      <c r="F101" s="47" t="s">
        <v>4</v>
      </c>
      <c r="G101" s="47">
        <v>0</v>
      </c>
      <c r="H101" s="48">
        <v>9.7106481481481471E-3</v>
      </c>
    </row>
    <row r="102" spans="1:8" x14ac:dyDescent="0.25">
      <c r="A102">
        <v>87</v>
      </c>
      <c r="B102">
        <v>113</v>
      </c>
      <c r="C102">
        <v>19</v>
      </c>
      <c r="D102" t="s">
        <v>433</v>
      </c>
      <c r="E102" t="s">
        <v>43</v>
      </c>
      <c r="F102" s="47" t="s">
        <v>4</v>
      </c>
      <c r="G102" s="47" t="s">
        <v>20</v>
      </c>
      <c r="H102" s="48">
        <v>9.7337962962962977E-3</v>
      </c>
    </row>
    <row r="103" spans="1:8" x14ac:dyDescent="0.25">
      <c r="A103">
        <v>35</v>
      </c>
      <c r="B103">
        <v>1</v>
      </c>
      <c r="C103">
        <v>1</v>
      </c>
      <c r="D103" t="s">
        <v>264</v>
      </c>
      <c r="E103" t="s">
        <v>42</v>
      </c>
      <c r="F103" s="47" t="s">
        <v>5</v>
      </c>
      <c r="G103" s="47" t="s">
        <v>20</v>
      </c>
      <c r="H103" s="48">
        <v>9.780092592592592E-3</v>
      </c>
    </row>
    <row r="104" spans="1:8" x14ac:dyDescent="0.25">
      <c r="A104">
        <v>88</v>
      </c>
      <c r="B104">
        <v>4</v>
      </c>
      <c r="C104">
        <v>4</v>
      </c>
      <c r="D104" t="s">
        <v>273</v>
      </c>
      <c r="E104" t="s">
        <v>42</v>
      </c>
      <c r="F104" s="47" t="s">
        <v>4</v>
      </c>
      <c r="G104" s="47" t="s">
        <v>20</v>
      </c>
      <c r="H104" s="48">
        <v>9.8726851851851857E-3</v>
      </c>
    </row>
    <row r="105" spans="1:8" x14ac:dyDescent="0.25">
      <c r="A105">
        <v>98</v>
      </c>
      <c r="B105">
        <v>11</v>
      </c>
      <c r="C105">
        <v>7</v>
      </c>
      <c r="D105" t="s">
        <v>473</v>
      </c>
      <c r="E105" t="s">
        <v>39</v>
      </c>
      <c r="F105" s="47" t="s">
        <v>5</v>
      </c>
      <c r="G105" s="47" t="s">
        <v>20</v>
      </c>
      <c r="H105" s="48">
        <v>9.8958333333333329E-3</v>
      </c>
    </row>
    <row r="106" spans="1:8" x14ac:dyDescent="0.25">
      <c r="A106">
        <v>92</v>
      </c>
      <c r="B106">
        <v>89</v>
      </c>
      <c r="C106">
        <v>5</v>
      </c>
      <c r="D106" t="s">
        <v>258</v>
      </c>
      <c r="E106" t="s">
        <v>7</v>
      </c>
      <c r="F106" s="47" t="s">
        <v>4</v>
      </c>
      <c r="G106" s="47" t="s">
        <v>20</v>
      </c>
      <c r="H106" s="48">
        <v>9.9074074074074082E-3</v>
      </c>
    </row>
    <row r="107" spans="1:8" x14ac:dyDescent="0.25">
      <c r="A107">
        <v>105</v>
      </c>
      <c r="B107">
        <v>38</v>
      </c>
      <c r="C107">
        <v>8</v>
      </c>
      <c r="D107" t="s">
        <v>404</v>
      </c>
      <c r="E107" t="s">
        <v>40</v>
      </c>
      <c r="F107" s="47" t="s">
        <v>5</v>
      </c>
      <c r="G107" s="47" t="s">
        <v>20</v>
      </c>
      <c r="H107" s="48">
        <v>9.9305555555555553E-3</v>
      </c>
    </row>
    <row r="108" spans="1:8" x14ac:dyDescent="0.25">
      <c r="A108">
        <v>101</v>
      </c>
      <c r="B108">
        <v>21</v>
      </c>
      <c r="C108">
        <v>4</v>
      </c>
      <c r="D108" t="s">
        <v>309</v>
      </c>
      <c r="E108" t="s">
        <v>3</v>
      </c>
      <c r="F108" s="47" t="s">
        <v>5</v>
      </c>
      <c r="G108" s="47" t="s">
        <v>20</v>
      </c>
      <c r="H108" s="48">
        <v>9.9421296296296289E-3</v>
      </c>
    </row>
    <row r="109" spans="1:8" x14ac:dyDescent="0.25">
      <c r="A109">
        <v>124</v>
      </c>
      <c r="B109">
        <v>6</v>
      </c>
      <c r="C109">
        <v>2</v>
      </c>
      <c r="D109" t="s">
        <v>459</v>
      </c>
      <c r="E109" t="s">
        <v>39</v>
      </c>
      <c r="F109" s="47" t="s">
        <v>4</v>
      </c>
      <c r="G109" s="47" t="s">
        <v>20</v>
      </c>
      <c r="H109" s="48">
        <v>9.9652777777777778E-3</v>
      </c>
    </row>
    <row r="110" spans="1:8" x14ac:dyDescent="0.25">
      <c r="A110">
        <v>85</v>
      </c>
      <c r="B110">
        <v>147</v>
      </c>
      <c r="C110">
        <v>7</v>
      </c>
      <c r="D110" t="s">
        <v>91</v>
      </c>
      <c r="E110" t="s">
        <v>22</v>
      </c>
      <c r="F110" s="47" t="s">
        <v>5</v>
      </c>
      <c r="G110" s="47">
        <v>0</v>
      </c>
      <c r="H110" s="48">
        <v>9.9768518518518531E-3</v>
      </c>
    </row>
    <row r="111" spans="1:8" x14ac:dyDescent="0.25">
      <c r="A111">
        <v>112</v>
      </c>
      <c r="B111">
        <v>92</v>
      </c>
      <c r="C111">
        <v>2</v>
      </c>
      <c r="D111" t="s">
        <v>206</v>
      </c>
      <c r="E111" t="s">
        <v>26</v>
      </c>
      <c r="F111" s="47" t="s">
        <v>4</v>
      </c>
      <c r="G111" s="47" t="s">
        <v>20</v>
      </c>
      <c r="H111" s="48">
        <v>1.0011574074074074E-2</v>
      </c>
    </row>
    <row r="112" spans="1:8" x14ac:dyDescent="0.25">
      <c r="A112">
        <v>97</v>
      </c>
      <c r="B112">
        <v>122</v>
      </c>
      <c r="C112">
        <v>4</v>
      </c>
      <c r="D112" t="s">
        <v>353</v>
      </c>
      <c r="E112" t="s">
        <v>36</v>
      </c>
      <c r="F112" s="47" t="s">
        <v>5</v>
      </c>
      <c r="G112" s="47">
        <v>0</v>
      </c>
      <c r="H112" s="48">
        <v>1.0081018518518519E-2</v>
      </c>
    </row>
    <row r="113" spans="1:8" x14ac:dyDescent="0.25">
      <c r="A113">
        <v>114</v>
      </c>
      <c r="B113">
        <v>54</v>
      </c>
      <c r="C113">
        <v>4</v>
      </c>
      <c r="D113" t="s">
        <v>197</v>
      </c>
      <c r="E113" t="s">
        <v>25</v>
      </c>
      <c r="F113" s="47" t="s">
        <v>4</v>
      </c>
      <c r="G113" s="47">
        <v>0</v>
      </c>
      <c r="H113" s="48">
        <v>1.0092592592592592E-2</v>
      </c>
    </row>
    <row r="114" spans="1:8" x14ac:dyDescent="0.25">
      <c r="A114">
        <v>129</v>
      </c>
      <c r="B114">
        <v>116</v>
      </c>
      <c r="C114">
        <v>22</v>
      </c>
      <c r="D114" t="s">
        <v>441</v>
      </c>
      <c r="E114" t="s">
        <v>43</v>
      </c>
      <c r="F114" s="47" t="s">
        <v>4</v>
      </c>
      <c r="G114" s="47" t="s">
        <v>20</v>
      </c>
      <c r="H114" s="48">
        <v>1.0115740740740741E-2</v>
      </c>
    </row>
    <row r="115" spans="1:8" x14ac:dyDescent="0.25">
      <c r="A115">
        <v>107</v>
      </c>
      <c r="B115">
        <v>26</v>
      </c>
      <c r="C115">
        <v>9</v>
      </c>
      <c r="D115" t="s">
        <v>324</v>
      </c>
      <c r="E115" t="s">
        <v>3</v>
      </c>
      <c r="F115" s="47" t="s">
        <v>4</v>
      </c>
      <c r="G115" s="47">
        <v>0</v>
      </c>
      <c r="H115" s="48">
        <v>1.0127314814814815E-2</v>
      </c>
    </row>
    <row r="116" spans="1:8" x14ac:dyDescent="0.25">
      <c r="A116">
        <v>103</v>
      </c>
      <c r="B116">
        <v>53</v>
      </c>
      <c r="C116">
        <v>3</v>
      </c>
      <c r="D116" t="s">
        <v>194</v>
      </c>
      <c r="E116" t="s">
        <v>25</v>
      </c>
      <c r="F116" s="47" t="s">
        <v>4</v>
      </c>
      <c r="G116" s="47">
        <v>0</v>
      </c>
      <c r="H116" s="48">
        <v>1.0231481481481482E-2</v>
      </c>
    </row>
    <row r="117" spans="1:8" x14ac:dyDescent="0.25">
      <c r="A117">
        <v>146</v>
      </c>
      <c r="B117">
        <v>149</v>
      </c>
      <c r="C117">
        <v>9</v>
      </c>
      <c r="D117" t="s">
        <v>97</v>
      </c>
      <c r="E117" t="s">
        <v>22</v>
      </c>
      <c r="F117" s="47" t="s">
        <v>5</v>
      </c>
      <c r="G117" s="47">
        <v>0</v>
      </c>
      <c r="H117" s="48">
        <v>1.0381944444444444E-2</v>
      </c>
    </row>
    <row r="118" spans="1:8" x14ac:dyDescent="0.25">
      <c r="A118">
        <v>135</v>
      </c>
      <c r="B118">
        <v>78</v>
      </c>
      <c r="C118">
        <v>14</v>
      </c>
      <c r="D118" t="s">
        <v>173</v>
      </c>
      <c r="E118" t="s">
        <v>29</v>
      </c>
      <c r="F118" s="47" t="s">
        <v>4</v>
      </c>
      <c r="G118" s="47">
        <v>0</v>
      </c>
      <c r="H118" s="48">
        <v>1.0405092592592593E-2</v>
      </c>
    </row>
    <row r="119" spans="1:8" x14ac:dyDescent="0.25">
      <c r="A119">
        <v>119</v>
      </c>
      <c r="B119">
        <v>137</v>
      </c>
      <c r="C119">
        <v>17</v>
      </c>
      <c r="D119" t="s">
        <v>67</v>
      </c>
      <c r="E119" t="s">
        <v>22</v>
      </c>
      <c r="F119" s="47" t="s">
        <v>4</v>
      </c>
      <c r="G119" s="47">
        <v>0</v>
      </c>
      <c r="H119" s="48">
        <v>1.0416666666666666E-2</v>
      </c>
    </row>
    <row r="120" spans="1:8" x14ac:dyDescent="0.25">
      <c r="A120">
        <v>115</v>
      </c>
      <c r="B120">
        <v>115</v>
      </c>
      <c r="C120">
        <v>21</v>
      </c>
      <c r="D120" t="s">
        <v>438</v>
      </c>
      <c r="E120" t="s">
        <v>43</v>
      </c>
      <c r="F120" s="47" t="s">
        <v>4</v>
      </c>
      <c r="G120" s="47" t="s">
        <v>20</v>
      </c>
      <c r="H120" s="48">
        <v>1.042824074074074E-2</v>
      </c>
    </row>
    <row r="121" spans="1:8" x14ac:dyDescent="0.25">
      <c r="A121">
        <v>131</v>
      </c>
      <c r="B121">
        <v>138</v>
      </c>
      <c r="C121">
        <v>18</v>
      </c>
      <c r="D121" t="s">
        <v>216</v>
      </c>
      <c r="E121" t="s">
        <v>22</v>
      </c>
      <c r="F121" s="47" t="s">
        <v>4</v>
      </c>
      <c r="G121" s="47">
        <v>0</v>
      </c>
      <c r="H121" s="48">
        <v>1.0474537037037037E-2</v>
      </c>
    </row>
    <row r="122" spans="1:8" x14ac:dyDescent="0.25">
      <c r="A122">
        <v>116</v>
      </c>
      <c r="B122">
        <v>157</v>
      </c>
      <c r="C122">
        <v>8</v>
      </c>
      <c r="D122" t="s">
        <v>112</v>
      </c>
      <c r="E122" t="s">
        <v>24</v>
      </c>
      <c r="F122" s="47" t="s">
        <v>4</v>
      </c>
      <c r="G122" s="47" t="s">
        <v>20</v>
      </c>
      <c r="H122" s="48">
        <v>1.0486111111111111E-2</v>
      </c>
    </row>
    <row r="123" spans="1:8" x14ac:dyDescent="0.25">
      <c r="A123">
        <v>133</v>
      </c>
      <c r="B123">
        <v>107</v>
      </c>
      <c r="C123">
        <v>13</v>
      </c>
      <c r="D123" t="s">
        <v>427</v>
      </c>
      <c r="E123" t="s">
        <v>43</v>
      </c>
      <c r="F123" s="47" t="s">
        <v>5</v>
      </c>
      <c r="G123" s="47" t="s">
        <v>20</v>
      </c>
      <c r="H123" s="48">
        <v>1.050925925925926E-2</v>
      </c>
    </row>
    <row r="124" spans="1:8" x14ac:dyDescent="0.25">
      <c r="A124">
        <v>118</v>
      </c>
      <c r="B124">
        <v>12</v>
      </c>
      <c r="C124">
        <v>8</v>
      </c>
      <c r="D124" t="s">
        <v>476</v>
      </c>
      <c r="E124" t="s">
        <v>39</v>
      </c>
      <c r="F124" s="47" t="s">
        <v>5</v>
      </c>
      <c r="G124" s="47" t="s">
        <v>20</v>
      </c>
      <c r="H124" s="48">
        <v>1.0532407407407407E-2</v>
      </c>
    </row>
    <row r="125" spans="1:8" x14ac:dyDescent="0.25">
      <c r="A125">
        <v>121</v>
      </c>
      <c r="B125">
        <v>3</v>
      </c>
      <c r="C125">
        <v>3</v>
      </c>
      <c r="D125" t="s">
        <v>270</v>
      </c>
      <c r="E125" t="s">
        <v>42</v>
      </c>
      <c r="F125" s="47" t="s">
        <v>4</v>
      </c>
      <c r="G125" s="47" t="s">
        <v>20</v>
      </c>
      <c r="H125" s="48">
        <v>1.0555555555555554E-2</v>
      </c>
    </row>
    <row r="126" spans="1:8" x14ac:dyDescent="0.25">
      <c r="A126">
        <v>104</v>
      </c>
      <c r="B126">
        <v>135</v>
      </c>
      <c r="C126">
        <v>15</v>
      </c>
      <c r="D126" t="s">
        <v>215</v>
      </c>
      <c r="E126" t="s">
        <v>22</v>
      </c>
      <c r="F126" s="47" t="s">
        <v>4</v>
      </c>
      <c r="G126" s="47">
        <v>0</v>
      </c>
      <c r="H126" s="48">
        <v>1.0567129629629629E-2</v>
      </c>
    </row>
    <row r="127" spans="1:8" x14ac:dyDescent="0.25">
      <c r="A127">
        <v>113</v>
      </c>
      <c r="B127">
        <v>159</v>
      </c>
      <c r="C127">
        <v>2</v>
      </c>
      <c r="D127" t="s">
        <v>294</v>
      </c>
      <c r="E127" t="s">
        <v>100</v>
      </c>
      <c r="F127" s="47" t="s">
        <v>4</v>
      </c>
      <c r="G127" s="47" t="s">
        <v>20</v>
      </c>
      <c r="H127" s="48">
        <v>1.0590277777777777E-2</v>
      </c>
    </row>
    <row r="128" spans="1:8" x14ac:dyDescent="0.25">
      <c r="A128">
        <v>120</v>
      </c>
      <c r="B128">
        <v>49</v>
      </c>
      <c r="C128">
        <v>9</v>
      </c>
      <c r="D128" t="s">
        <v>182</v>
      </c>
      <c r="E128" t="s">
        <v>41</v>
      </c>
      <c r="F128" s="47" t="s">
        <v>4</v>
      </c>
      <c r="G128" s="47" t="s">
        <v>20</v>
      </c>
      <c r="H128" s="48">
        <v>1.0625000000000001E-2</v>
      </c>
    </row>
    <row r="129" spans="1:8" x14ac:dyDescent="0.25">
      <c r="A129">
        <v>140</v>
      </c>
      <c r="B129">
        <v>35</v>
      </c>
      <c r="C129">
        <v>5</v>
      </c>
      <c r="D129" t="s">
        <v>395</v>
      </c>
      <c r="E129" t="s">
        <v>40</v>
      </c>
      <c r="F129" s="47" t="s">
        <v>4</v>
      </c>
      <c r="G129" s="47" t="s">
        <v>20</v>
      </c>
      <c r="H129" s="48">
        <v>1.064814814814815E-2</v>
      </c>
    </row>
    <row r="130" spans="1:8" x14ac:dyDescent="0.25">
      <c r="A130">
        <v>122</v>
      </c>
      <c r="B130">
        <v>33</v>
      </c>
      <c r="C130">
        <v>3</v>
      </c>
      <c r="D130" t="s">
        <v>389</v>
      </c>
      <c r="E130" t="s">
        <v>40</v>
      </c>
      <c r="F130" s="47" t="s">
        <v>4</v>
      </c>
      <c r="G130" s="47" t="s">
        <v>20</v>
      </c>
      <c r="H130" s="48">
        <v>1.0659722222222221E-2</v>
      </c>
    </row>
    <row r="131" spans="1:8" x14ac:dyDescent="0.25">
      <c r="A131">
        <v>125</v>
      </c>
      <c r="B131">
        <v>50</v>
      </c>
      <c r="C131">
        <v>10</v>
      </c>
      <c r="D131" t="s">
        <v>185</v>
      </c>
      <c r="E131" t="s">
        <v>41</v>
      </c>
      <c r="F131" s="47" t="s">
        <v>4</v>
      </c>
      <c r="G131" s="47">
        <v>0</v>
      </c>
      <c r="H131" s="48">
        <v>1.0671296296296297E-2</v>
      </c>
    </row>
    <row r="132" spans="1:8" x14ac:dyDescent="0.25">
      <c r="A132">
        <v>126</v>
      </c>
      <c r="B132">
        <v>94</v>
      </c>
      <c r="C132">
        <v>4</v>
      </c>
      <c r="D132" t="s">
        <v>212</v>
      </c>
      <c r="E132" t="s">
        <v>26</v>
      </c>
      <c r="F132" s="47" t="s">
        <v>4</v>
      </c>
      <c r="G132" s="47" t="s">
        <v>20</v>
      </c>
      <c r="H132" s="48">
        <v>1.068287037037037E-2</v>
      </c>
    </row>
    <row r="133" spans="1:8" x14ac:dyDescent="0.25">
      <c r="A133">
        <v>117</v>
      </c>
      <c r="B133">
        <v>22</v>
      </c>
      <c r="C133">
        <v>5</v>
      </c>
      <c r="D133" t="s">
        <v>312</v>
      </c>
      <c r="E133" t="s">
        <v>3</v>
      </c>
      <c r="F133" s="47" t="s">
        <v>5</v>
      </c>
      <c r="G133" s="47" t="s">
        <v>20</v>
      </c>
      <c r="H133" s="48">
        <v>1.0706018518518517E-2</v>
      </c>
    </row>
    <row r="134" spans="1:8" x14ac:dyDescent="0.25">
      <c r="A134">
        <v>155</v>
      </c>
      <c r="B134">
        <v>108</v>
      </c>
      <c r="C134">
        <v>14</v>
      </c>
      <c r="D134" t="s">
        <v>32</v>
      </c>
      <c r="E134" t="s">
        <v>43</v>
      </c>
      <c r="F134" s="47" t="s">
        <v>5</v>
      </c>
      <c r="G134" s="47">
        <v>0</v>
      </c>
      <c r="H134" s="48">
        <v>1.0717592592592593E-2</v>
      </c>
    </row>
    <row r="135" spans="1:8" x14ac:dyDescent="0.25">
      <c r="A135">
        <v>130</v>
      </c>
      <c r="B135">
        <v>46</v>
      </c>
      <c r="C135">
        <v>6</v>
      </c>
      <c r="D135" t="s">
        <v>380</v>
      </c>
      <c r="E135" t="s">
        <v>41</v>
      </c>
      <c r="F135" s="47" t="s">
        <v>5</v>
      </c>
      <c r="G135" s="47" t="s">
        <v>20</v>
      </c>
      <c r="H135" s="48">
        <v>1.0775462962962964E-2</v>
      </c>
    </row>
    <row r="136" spans="1:8" x14ac:dyDescent="0.25">
      <c r="A136">
        <v>150</v>
      </c>
      <c r="B136">
        <v>24</v>
      </c>
      <c r="C136">
        <v>7</v>
      </c>
      <c r="D136" t="s">
        <v>318</v>
      </c>
      <c r="E136" t="s">
        <v>3</v>
      </c>
      <c r="F136" s="47" t="s">
        <v>5</v>
      </c>
      <c r="G136" s="47" t="s">
        <v>20</v>
      </c>
      <c r="H136" s="48">
        <v>1.0844907407407407E-2</v>
      </c>
    </row>
    <row r="137" spans="1:8" x14ac:dyDescent="0.25">
      <c r="A137">
        <v>128</v>
      </c>
      <c r="B137">
        <v>23</v>
      </c>
      <c r="C137">
        <v>6</v>
      </c>
      <c r="D137" t="s">
        <v>315</v>
      </c>
      <c r="E137" t="s">
        <v>3</v>
      </c>
      <c r="F137" s="47" t="s">
        <v>5</v>
      </c>
      <c r="G137" s="47" t="s">
        <v>20</v>
      </c>
      <c r="H137" s="48">
        <v>1.0891203703703703E-2</v>
      </c>
    </row>
    <row r="138" spans="1:8" x14ac:dyDescent="0.25">
      <c r="A138">
        <v>141</v>
      </c>
      <c r="B138">
        <v>93</v>
      </c>
      <c r="C138">
        <v>3</v>
      </c>
      <c r="D138" t="s">
        <v>209</v>
      </c>
      <c r="E138" t="s">
        <v>26</v>
      </c>
      <c r="F138" s="47" t="s">
        <v>4</v>
      </c>
      <c r="G138" s="47" t="s">
        <v>20</v>
      </c>
      <c r="H138" s="48">
        <v>1.091435185185185E-2</v>
      </c>
    </row>
    <row r="139" spans="1:8" x14ac:dyDescent="0.25">
      <c r="A139">
        <v>123</v>
      </c>
      <c r="B139">
        <v>27</v>
      </c>
      <c r="C139">
        <v>10</v>
      </c>
      <c r="D139" t="s">
        <v>327</v>
      </c>
      <c r="E139" t="s">
        <v>3</v>
      </c>
      <c r="F139" s="47" t="s">
        <v>4</v>
      </c>
      <c r="G139" s="47" t="s">
        <v>20</v>
      </c>
      <c r="H139" s="48">
        <v>1.0960648148148148E-2</v>
      </c>
    </row>
    <row r="140" spans="1:8" x14ac:dyDescent="0.25">
      <c r="A140">
        <v>127</v>
      </c>
      <c r="B140">
        <v>8</v>
      </c>
      <c r="C140">
        <v>4</v>
      </c>
      <c r="D140" t="s">
        <v>465</v>
      </c>
      <c r="E140" t="s">
        <v>39</v>
      </c>
      <c r="F140" s="47" t="s">
        <v>4</v>
      </c>
      <c r="G140" s="47" t="s">
        <v>20</v>
      </c>
      <c r="H140" s="48">
        <v>1.0972222222222223E-2</v>
      </c>
    </row>
    <row r="141" spans="1:8" x14ac:dyDescent="0.25">
      <c r="A141">
        <v>137</v>
      </c>
      <c r="B141">
        <v>28</v>
      </c>
      <c r="C141">
        <v>11</v>
      </c>
      <c r="D141" t="s">
        <v>330</v>
      </c>
      <c r="E141" t="s">
        <v>3</v>
      </c>
      <c r="F141" s="47" t="s">
        <v>4</v>
      </c>
      <c r="G141" s="47" t="s">
        <v>20</v>
      </c>
      <c r="H141" s="48">
        <v>1.1018518518518518E-2</v>
      </c>
    </row>
    <row r="142" spans="1:8" x14ac:dyDescent="0.25">
      <c r="A142">
        <v>109</v>
      </c>
      <c r="B142">
        <v>77</v>
      </c>
      <c r="C142">
        <v>13</v>
      </c>
      <c r="D142" t="s">
        <v>170</v>
      </c>
      <c r="E142" t="s">
        <v>29</v>
      </c>
      <c r="F142" s="47" t="s">
        <v>4</v>
      </c>
      <c r="G142" s="47" t="s">
        <v>20</v>
      </c>
      <c r="H142" s="48">
        <v>1.1099537037037038E-2</v>
      </c>
    </row>
    <row r="143" spans="1:8" x14ac:dyDescent="0.25">
      <c r="A143">
        <v>143</v>
      </c>
      <c r="B143">
        <v>126</v>
      </c>
      <c r="C143">
        <v>2</v>
      </c>
      <c r="D143" t="s">
        <v>132</v>
      </c>
      <c r="E143" t="s">
        <v>6</v>
      </c>
      <c r="F143" s="47" t="s">
        <v>4</v>
      </c>
      <c r="G143" s="47">
        <v>0</v>
      </c>
      <c r="H143" s="48">
        <v>1.1238425925925928E-2</v>
      </c>
    </row>
    <row r="144" spans="1:8" x14ac:dyDescent="0.25">
      <c r="A144">
        <v>145</v>
      </c>
      <c r="B144">
        <v>55</v>
      </c>
      <c r="C144">
        <v>5</v>
      </c>
      <c r="D144" t="s">
        <v>200</v>
      </c>
      <c r="E144" t="s">
        <v>25</v>
      </c>
      <c r="F144" s="47" t="s">
        <v>4</v>
      </c>
      <c r="G144" s="47">
        <v>0</v>
      </c>
      <c r="H144" s="48">
        <v>1.1307870370370371E-2</v>
      </c>
    </row>
    <row r="145" spans="1:8" x14ac:dyDescent="0.25">
      <c r="A145">
        <v>139</v>
      </c>
      <c r="B145">
        <v>13</v>
      </c>
      <c r="C145">
        <v>9</v>
      </c>
      <c r="D145" t="s">
        <v>479</v>
      </c>
      <c r="E145" t="s">
        <v>39</v>
      </c>
      <c r="F145" s="47" t="s">
        <v>4</v>
      </c>
      <c r="G145" s="47" t="s">
        <v>20</v>
      </c>
      <c r="H145" s="48">
        <v>1.1400462962962965E-2</v>
      </c>
    </row>
    <row r="146" spans="1:8" x14ac:dyDescent="0.25">
      <c r="A146">
        <v>138</v>
      </c>
      <c r="B146">
        <v>10</v>
      </c>
      <c r="C146">
        <v>6</v>
      </c>
      <c r="D146" t="s">
        <v>470</v>
      </c>
      <c r="E146" t="s">
        <v>39</v>
      </c>
      <c r="F146" s="47" t="s">
        <v>4</v>
      </c>
      <c r="G146" s="47" t="s">
        <v>20</v>
      </c>
      <c r="H146" s="48">
        <v>1.1458333333333334E-2</v>
      </c>
    </row>
    <row r="147" spans="1:8" x14ac:dyDescent="0.25">
      <c r="A147">
        <v>132</v>
      </c>
      <c r="B147">
        <v>121</v>
      </c>
      <c r="C147">
        <v>3</v>
      </c>
      <c r="D147" t="s">
        <v>362</v>
      </c>
      <c r="E147" t="s">
        <v>36</v>
      </c>
      <c r="F147" s="47" t="s">
        <v>4</v>
      </c>
      <c r="G147" s="47" t="s">
        <v>20</v>
      </c>
      <c r="H147" s="48">
        <v>1.1724537037037035E-2</v>
      </c>
    </row>
    <row r="148" spans="1:8" x14ac:dyDescent="0.25">
      <c r="A148">
        <v>142</v>
      </c>
      <c r="B148">
        <v>15</v>
      </c>
      <c r="C148">
        <v>11</v>
      </c>
      <c r="D148" t="s">
        <v>485</v>
      </c>
      <c r="E148" t="s">
        <v>39</v>
      </c>
      <c r="F148" s="47" t="s">
        <v>4</v>
      </c>
      <c r="G148" s="47" t="s">
        <v>20</v>
      </c>
      <c r="H148" s="48">
        <v>1.1736111111111109E-2</v>
      </c>
    </row>
    <row r="149" spans="1:8" x14ac:dyDescent="0.25">
      <c r="A149">
        <v>152</v>
      </c>
      <c r="B149">
        <v>17</v>
      </c>
      <c r="C149">
        <v>13</v>
      </c>
      <c r="D149" t="s">
        <v>488</v>
      </c>
      <c r="E149" t="s">
        <v>39</v>
      </c>
      <c r="F149" s="47" t="s">
        <v>4</v>
      </c>
      <c r="G149" s="47" t="s">
        <v>20</v>
      </c>
      <c r="H149" s="48">
        <v>1.1782407407407406E-2</v>
      </c>
    </row>
    <row r="150" spans="1:8" x14ac:dyDescent="0.25">
      <c r="A150">
        <v>134</v>
      </c>
      <c r="B150">
        <v>117</v>
      </c>
      <c r="C150">
        <v>23</v>
      </c>
      <c r="D150" t="s">
        <v>444</v>
      </c>
      <c r="E150" t="s">
        <v>43</v>
      </c>
      <c r="F150" s="47" t="s">
        <v>4</v>
      </c>
      <c r="G150" s="47" t="s">
        <v>20</v>
      </c>
      <c r="H150" s="48">
        <v>1.1886574074074075E-2</v>
      </c>
    </row>
    <row r="151" spans="1:8" x14ac:dyDescent="0.25">
      <c r="A151">
        <v>148</v>
      </c>
      <c r="B151">
        <v>118</v>
      </c>
      <c r="C151">
        <v>24</v>
      </c>
      <c r="D151" t="s">
        <v>447</v>
      </c>
      <c r="E151" t="s">
        <v>43</v>
      </c>
      <c r="F151" s="47" t="s">
        <v>4</v>
      </c>
      <c r="G151" s="47">
        <v>0</v>
      </c>
      <c r="H151" s="48">
        <v>1.1979166666666666E-2</v>
      </c>
    </row>
    <row r="152" spans="1:8" x14ac:dyDescent="0.25">
      <c r="A152">
        <v>144</v>
      </c>
      <c r="B152">
        <v>34</v>
      </c>
      <c r="C152">
        <v>4</v>
      </c>
      <c r="D152" t="s">
        <v>392</v>
      </c>
      <c r="E152" t="s">
        <v>40</v>
      </c>
      <c r="F152" s="47" t="s">
        <v>4</v>
      </c>
      <c r="G152" s="47" t="s">
        <v>20</v>
      </c>
      <c r="H152" s="48">
        <v>1.2094907407407408E-2</v>
      </c>
    </row>
    <row r="153" spans="1:8" x14ac:dyDescent="0.25">
      <c r="A153">
        <v>149</v>
      </c>
      <c r="B153">
        <v>139</v>
      </c>
      <c r="C153">
        <v>19</v>
      </c>
      <c r="D153" t="s">
        <v>72</v>
      </c>
      <c r="E153" t="s">
        <v>22</v>
      </c>
      <c r="F153" s="47" t="s">
        <v>4</v>
      </c>
      <c r="G153" s="47" t="s">
        <v>20</v>
      </c>
      <c r="H153" s="48">
        <v>1.2164351851851852E-2</v>
      </c>
    </row>
    <row r="154" spans="1:8" x14ac:dyDescent="0.25">
      <c r="A154">
        <v>151</v>
      </c>
      <c r="B154">
        <v>29</v>
      </c>
      <c r="C154">
        <v>12</v>
      </c>
      <c r="D154" t="s">
        <v>333</v>
      </c>
      <c r="E154" t="s">
        <v>3</v>
      </c>
      <c r="F154" s="47" t="s">
        <v>4</v>
      </c>
      <c r="G154" s="47" t="s">
        <v>20</v>
      </c>
      <c r="H154" s="48">
        <v>1.2314814814814815E-2</v>
      </c>
    </row>
    <row r="155" spans="1:8" x14ac:dyDescent="0.25">
      <c r="A155">
        <v>153</v>
      </c>
      <c r="B155">
        <v>140</v>
      </c>
      <c r="C155">
        <v>20</v>
      </c>
      <c r="D155" t="s">
        <v>44</v>
      </c>
      <c r="E155" t="s">
        <v>22</v>
      </c>
      <c r="F155" s="47" t="s">
        <v>4</v>
      </c>
      <c r="G155" s="47">
        <v>0</v>
      </c>
      <c r="H155" s="48">
        <v>1.4606481481481482E-2</v>
      </c>
    </row>
    <row r="156" spans="1:8" x14ac:dyDescent="0.25">
      <c r="A156">
        <v>147</v>
      </c>
      <c r="B156">
        <v>14</v>
      </c>
      <c r="C156">
        <v>10</v>
      </c>
      <c r="D156" t="s">
        <v>482</v>
      </c>
      <c r="E156" t="s">
        <v>39</v>
      </c>
      <c r="F156" s="47" t="s">
        <v>5</v>
      </c>
      <c r="G156" s="47" t="s">
        <v>20</v>
      </c>
      <c r="H156" s="48">
        <v>1.4780092592592595E-2</v>
      </c>
    </row>
  </sheetData>
  <autoFilter ref="A1:H156"/>
  <sortState ref="A2:H109">
    <sortCondition ref="B2:B109"/>
  </sortState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workbookViewId="0"/>
  </sheetViews>
  <sheetFormatPr defaultRowHeight="15" x14ac:dyDescent="0.25"/>
  <cols>
    <col min="1" max="1" width="18.85546875" bestFit="1" customWidth="1"/>
    <col min="2" max="2" width="23.5703125" bestFit="1" customWidth="1"/>
    <col min="3" max="3" width="0" hidden="1" customWidth="1"/>
    <col min="4" max="4" width="9.140625" style="47"/>
    <col min="5" max="6" width="0" style="47" hidden="1" customWidth="1"/>
    <col min="7" max="7" width="0" style="48" hidden="1" customWidth="1"/>
    <col min="8" max="8" width="5.7109375" style="47" customWidth="1"/>
    <col min="9" max="9" width="7.7109375" style="47" bestFit="1" customWidth="1"/>
    <col min="10" max="10" width="16.140625" hidden="1" customWidth="1"/>
  </cols>
  <sheetData>
    <row r="1" spans="1:10" x14ac:dyDescent="0.25">
      <c r="A1" s="19" t="s">
        <v>11</v>
      </c>
      <c r="B1" s="19" t="s">
        <v>0</v>
      </c>
      <c r="C1" s="19" t="s">
        <v>2</v>
      </c>
      <c r="D1" s="46" t="s">
        <v>19</v>
      </c>
      <c r="E1" s="46" t="s">
        <v>10</v>
      </c>
      <c r="F1" s="46" t="s">
        <v>33</v>
      </c>
      <c r="G1" s="49" t="s">
        <v>8</v>
      </c>
      <c r="H1" s="46" t="s">
        <v>33</v>
      </c>
      <c r="I1" s="46" t="s">
        <v>8</v>
      </c>
      <c r="J1" t="s">
        <v>12</v>
      </c>
    </row>
    <row r="2" spans="1:10" x14ac:dyDescent="0.25">
      <c r="A2" t="s">
        <v>75</v>
      </c>
      <c r="B2" t="s">
        <v>22</v>
      </c>
      <c r="C2">
        <v>1</v>
      </c>
      <c r="D2" s="47" t="s">
        <v>5</v>
      </c>
      <c r="E2" s="47" t="s">
        <v>74</v>
      </c>
      <c r="F2" s="47" t="s">
        <v>20</v>
      </c>
      <c r="G2" s="48">
        <v>6.8865740740740736E-3</v>
      </c>
      <c r="H2" s="47">
        <v>0</v>
      </c>
      <c r="I2" s="48">
        <v>6.5972222222222239E-3</v>
      </c>
    </row>
    <row r="3" spans="1:10" x14ac:dyDescent="0.25">
      <c r="A3" t="s">
        <v>128</v>
      </c>
      <c r="B3" t="s">
        <v>34</v>
      </c>
      <c r="C3">
        <v>1</v>
      </c>
      <c r="D3" s="47" t="s">
        <v>5</v>
      </c>
      <c r="E3" s="47" t="s">
        <v>127</v>
      </c>
      <c r="F3" s="47" t="s">
        <v>20</v>
      </c>
      <c r="G3" s="48">
        <v>7.2685185185185188E-3</v>
      </c>
      <c r="H3" s="47">
        <v>0</v>
      </c>
      <c r="I3" s="48">
        <v>6.8287037037037023E-3</v>
      </c>
    </row>
    <row r="4" spans="1:10" x14ac:dyDescent="0.25">
      <c r="A4" t="s">
        <v>301</v>
      </c>
      <c r="B4" t="s">
        <v>3</v>
      </c>
      <c r="C4">
        <v>1</v>
      </c>
      <c r="D4" s="47" t="s">
        <v>5</v>
      </c>
      <c r="E4" s="47" t="s">
        <v>300</v>
      </c>
      <c r="F4" s="47">
        <v>0</v>
      </c>
      <c r="G4" s="48">
        <v>7.2106481481481475E-3</v>
      </c>
      <c r="H4" s="47">
        <v>0</v>
      </c>
      <c r="I4" s="48">
        <v>7.2106481481481475E-3</v>
      </c>
    </row>
    <row r="5" spans="1:10" x14ac:dyDescent="0.25">
      <c r="A5" t="s">
        <v>219</v>
      </c>
      <c r="B5" t="s">
        <v>35</v>
      </c>
      <c r="C5">
        <v>1</v>
      </c>
      <c r="D5" s="47" t="s">
        <v>5</v>
      </c>
      <c r="E5" s="47" t="s">
        <v>218</v>
      </c>
      <c r="F5" s="47">
        <v>0</v>
      </c>
      <c r="G5" s="48">
        <v>6.8634259259259256E-3</v>
      </c>
      <c r="H5" s="47">
        <v>0</v>
      </c>
      <c r="I5" s="48">
        <v>7.2106481481481483E-3</v>
      </c>
    </row>
    <row r="6" spans="1:10" x14ac:dyDescent="0.25">
      <c r="A6" t="s">
        <v>337</v>
      </c>
      <c r="B6" t="s">
        <v>43</v>
      </c>
      <c r="C6">
        <v>1</v>
      </c>
      <c r="D6" s="47" t="s">
        <v>5</v>
      </c>
      <c r="E6" s="47" t="s">
        <v>336</v>
      </c>
      <c r="F6" s="47" t="s">
        <v>20</v>
      </c>
      <c r="G6" s="48">
        <v>7.013888888888889E-3</v>
      </c>
      <c r="H6" s="47" t="s">
        <v>20</v>
      </c>
      <c r="I6" s="48">
        <v>7.3032407407407421E-3</v>
      </c>
    </row>
    <row r="7" spans="1:10" x14ac:dyDescent="0.25">
      <c r="A7" t="s">
        <v>453</v>
      </c>
      <c r="B7" t="s">
        <v>500</v>
      </c>
      <c r="C7">
        <v>6</v>
      </c>
      <c r="D7" s="47" t="s">
        <v>5</v>
      </c>
      <c r="E7" s="47" t="s">
        <v>452</v>
      </c>
      <c r="F7" s="47">
        <v>0</v>
      </c>
      <c r="G7" s="48">
        <v>6.7245370370370367E-3</v>
      </c>
      <c r="H7" s="47">
        <v>0</v>
      </c>
      <c r="I7" s="48">
        <v>7.3148148148148148E-3</v>
      </c>
    </row>
    <row r="8" spans="1:10" x14ac:dyDescent="0.25">
      <c r="A8" t="s">
        <v>78</v>
      </c>
      <c r="B8" t="s">
        <v>22</v>
      </c>
      <c r="C8">
        <v>2</v>
      </c>
      <c r="D8" s="47" t="s">
        <v>5</v>
      </c>
      <c r="E8" s="47" t="s">
        <v>77</v>
      </c>
      <c r="F8" s="47">
        <v>0</v>
      </c>
      <c r="G8" s="48">
        <v>7.0486111111111105E-3</v>
      </c>
      <c r="H8" s="47" t="s">
        <v>20</v>
      </c>
      <c r="I8" s="48">
        <v>7.3263888888888884E-3</v>
      </c>
    </row>
    <row r="9" spans="1:10" x14ac:dyDescent="0.25">
      <c r="A9" t="s">
        <v>366</v>
      </c>
      <c r="B9" t="s">
        <v>41</v>
      </c>
      <c r="C9">
        <v>1</v>
      </c>
      <c r="D9" s="47" t="s">
        <v>5</v>
      </c>
      <c r="E9" s="47" t="s">
        <v>365</v>
      </c>
      <c r="F9" s="47" t="s">
        <v>20</v>
      </c>
      <c r="G9" s="48">
        <v>7.2453703703703708E-3</v>
      </c>
      <c r="H9" s="47" t="s">
        <v>20</v>
      </c>
      <c r="I9" s="48">
        <v>7.3842592592592588E-3</v>
      </c>
    </row>
    <row r="10" spans="1:10" x14ac:dyDescent="0.25">
      <c r="A10" t="s">
        <v>339</v>
      </c>
      <c r="B10" t="s">
        <v>43</v>
      </c>
      <c r="C10">
        <v>2</v>
      </c>
      <c r="D10" s="47" t="s">
        <v>5</v>
      </c>
      <c r="E10" s="47" t="s">
        <v>338</v>
      </c>
      <c r="F10" s="47">
        <v>0</v>
      </c>
      <c r="G10" s="48">
        <v>7.6157407407407415E-3</v>
      </c>
      <c r="H10" s="47" t="s">
        <v>20</v>
      </c>
      <c r="I10" s="48">
        <v>7.430555555555554E-3</v>
      </c>
    </row>
    <row r="11" spans="1:10" x14ac:dyDescent="0.25">
      <c r="A11" t="s">
        <v>139</v>
      </c>
      <c r="B11" t="s">
        <v>29</v>
      </c>
      <c r="C11">
        <v>2</v>
      </c>
      <c r="D11" s="47" t="s">
        <v>5</v>
      </c>
      <c r="E11" s="47" t="s">
        <v>138</v>
      </c>
      <c r="F11" s="47" t="s">
        <v>20</v>
      </c>
      <c r="G11" s="48">
        <v>7.9166666666666673E-3</v>
      </c>
      <c r="H11" s="47">
        <v>0</v>
      </c>
      <c r="I11" s="48">
        <v>7.6157407407407389E-3</v>
      </c>
    </row>
    <row r="12" spans="1:10" x14ac:dyDescent="0.25">
      <c r="A12" t="s">
        <v>411</v>
      </c>
      <c r="B12" t="s">
        <v>43</v>
      </c>
      <c r="C12">
        <v>3</v>
      </c>
      <c r="D12" s="47" t="s">
        <v>5</v>
      </c>
      <c r="E12" s="47" t="s">
        <v>410</v>
      </c>
      <c r="F12" s="47" t="s">
        <v>20</v>
      </c>
      <c r="G12" s="48">
        <v>8.1365740740740738E-3</v>
      </c>
      <c r="H12" s="47">
        <v>0</v>
      </c>
      <c r="I12" s="48">
        <v>7.638888888888886E-3</v>
      </c>
    </row>
    <row r="13" spans="1:10" x14ac:dyDescent="0.25">
      <c r="A13" t="s">
        <v>247</v>
      </c>
      <c r="B13" t="s">
        <v>7</v>
      </c>
      <c r="C13">
        <v>1</v>
      </c>
      <c r="D13" s="47" t="s">
        <v>5</v>
      </c>
      <c r="E13" s="47" t="s">
        <v>246</v>
      </c>
      <c r="F13" s="47" t="s">
        <v>20</v>
      </c>
      <c r="G13" s="48">
        <v>8.9351851851851866E-3</v>
      </c>
      <c r="H13" s="47">
        <v>0</v>
      </c>
      <c r="I13" s="48">
        <v>7.6388888888888878E-3</v>
      </c>
    </row>
    <row r="14" spans="1:10" x14ac:dyDescent="0.25">
      <c r="A14" t="s">
        <v>107</v>
      </c>
      <c r="B14" t="s">
        <v>24</v>
      </c>
      <c r="C14">
        <v>2</v>
      </c>
      <c r="D14" s="47" t="s">
        <v>5</v>
      </c>
      <c r="E14" s="47" t="s">
        <v>106</v>
      </c>
      <c r="F14" s="47">
        <v>0</v>
      </c>
      <c r="G14" s="48">
        <v>7.3726851851851861E-3</v>
      </c>
      <c r="H14" s="47" t="s">
        <v>20</v>
      </c>
      <c r="I14" s="48">
        <v>7.7430555555555542E-3</v>
      </c>
    </row>
    <row r="15" spans="1:10" x14ac:dyDescent="0.25">
      <c r="A15" t="s">
        <v>277</v>
      </c>
      <c r="B15" t="s">
        <v>21</v>
      </c>
      <c r="C15">
        <v>2</v>
      </c>
      <c r="D15" s="47" t="s">
        <v>5</v>
      </c>
      <c r="E15" s="47" t="s">
        <v>276</v>
      </c>
      <c r="F15" s="47">
        <v>0</v>
      </c>
      <c r="G15" s="48">
        <v>7.083333333333333E-3</v>
      </c>
      <c r="H15" s="47" t="s">
        <v>20</v>
      </c>
      <c r="I15" s="48">
        <v>7.789351851851852E-3</v>
      </c>
    </row>
    <row r="16" spans="1:10" x14ac:dyDescent="0.25">
      <c r="A16" t="s">
        <v>265</v>
      </c>
      <c r="B16" t="s">
        <v>42</v>
      </c>
      <c r="C16">
        <v>1</v>
      </c>
      <c r="D16" s="47" t="s">
        <v>5</v>
      </c>
      <c r="E16" s="47" t="s">
        <v>264</v>
      </c>
      <c r="F16" s="47" t="s">
        <v>20</v>
      </c>
      <c r="G16" s="48">
        <v>9.780092592592592E-3</v>
      </c>
      <c r="H16" s="47">
        <v>0</v>
      </c>
      <c r="I16" s="48">
        <v>7.8240740740740753E-3</v>
      </c>
    </row>
    <row r="17" spans="1:9" x14ac:dyDescent="0.25">
      <c r="A17" t="s">
        <v>136</v>
      </c>
      <c r="B17" t="s">
        <v>29</v>
      </c>
      <c r="C17">
        <v>1</v>
      </c>
      <c r="D17" s="47" t="s">
        <v>5</v>
      </c>
      <c r="E17" s="47" t="s">
        <v>135</v>
      </c>
      <c r="F17" s="47">
        <v>0</v>
      </c>
      <c r="G17" s="48">
        <v>7.0717592592592594E-3</v>
      </c>
      <c r="H17" s="47" t="s">
        <v>20</v>
      </c>
      <c r="I17" s="48">
        <v>7.8356481481481471E-3</v>
      </c>
    </row>
    <row r="18" spans="1:9" x14ac:dyDescent="0.25">
      <c r="A18" t="s">
        <v>104</v>
      </c>
      <c r="B18" t="s">
        <v>24</v>
      </c>
      <c r="C18">
        <v>1</v>
      </c>
      <c r="D18" s="47" t="s">
        <v>5</v>
      </c>
      <c r="E18" s="47" t="s">
        <v>28</v>
      </c>
      <c r="F18" s="47">
        <v>0</v>
      </c>
      <c r="G18" s="48">
        <v>7.1990740740740739E-3</v>
      </c>
      <c r="H18" s="47" t="s">
        <v>20</v>
      </c>
      <c r="I18" s="48">
        <v>7.8935185185185185E-3</v>
      </c>
    </row>
    <row r="19" spans="1:9" x14ac:dyDescent="0.25">
      <c r="A19" t="s">
        <v>88</v>
      </c>
      <c r="B19" t="s">
        <v>22</v>
      </c>
      <c r="C19">
        <v>5</v>
      </c>
      <c r="D19" s="47" t="s">
        <v>5</v>
      </c>
      <c r="E19" s="47" t="s">
        <v>86</v>
      </c>
      <c r="F19" s="47">
        <v>0</v>
      </c>
      <c r="G19" s="48">
        <v>8.0439814814814818E-3</v>
      </c>
      <c r="H19" s="47">
        <v>0</v>
      </c>
      <c r="I19" s="48">
        <v>7.9282407407407426E-3</v>
      </c>
    </row>
    <row r="20" spans="1:9" x14ac:dyDescent="0.25">
      <c r="A20" t="s">
        <v>225</v>
      </c>
      <c r="B20" t="s">
        <v>35</v>
      </c>
      <c r="C20">
        <v>3</v>
      </c>
      <c r="D20" s="47" t="s">
        <v>5</v>
      </c>
      <c r="E20" s="47" t="s">
        <v>224</v>
      </c>
      <c r="F20" s="47" t="s">
        <v>20</v>
      </c>
      <c r="G20" s="48">
        <v>8.3564814814814804E-3</v>
      </c>
      <c r="H20" s="47" t="s">
        <v>20</v>
      </c>
      <c r="I20" s="48">
        <v>7.9513888888888915E-3</v>
      </c>
    </row>
    <row r="21" spans="1:9" x14ac:dyDescent="0.25">
      <c r="A21" t="s">
        <v>81</v>
      </c>
      <c r="B21" t="s">
        <v>22</v>
      </c>
      <c r="C21">
        <v>3</v>
      </c>
      <c r="D21" s="47" t="s">
        <v>5</v>
      </c>
      <c r="E21" s="47" t="s">
        <v>80</v>
      </c>
      <c r="F21" s="47">
        <v>0</v>
      </c>
      <c r="G21" s="48">
        <v>7.2106481481481475E-3</v>
      </c>
      <c r="H21" s="47" t="s">
        <v>20</v>
      </c>
      <c r="I21" s="48">
        <v>7.9861111111111105E-3</v>
      </c>
    </row>
    <row r="22" spans="1:9" x14ac:dyDescent="0.25">
      <c r="A22" t="s">
        <v>369</v>
      </c>
      <c r="B22" t="s">
        <v>41</v>
      </c>
      <c r="C22">
        <v>2</v>
      </c>
      <c r="D22" s="47" t="s">
        <v>5</v>
      </c>
      <c r="E22" s="47" t="s">
        <v>368</v>
      </c>
      <c r="F22" s="47" t="s">
        <v>20</v>
      </c>
      <c r="G22" s="48">
        <v>7.4652777777777781E-3</v>
      </c>
      <c r="H22" s="47">
        <v>0</v>
      </c>
      <c r="I22" s="48">
        <v>8.0092592592592611E-3</v>
      </c>
    </row>
    <row r="23" spans="1:9" x14ac:dyDescent="0.25">
      <c r="A23" t="s">
        <v>222</v>
      </c>
      <c r="B23" t="s">
        <v>35</v>
      </c>
      <c r="C23">
        <v>2</v>
      </c>
      <c r="D23" s="47" t="s">
        <v>5</v>
      </c>
      <c r="E23" s="47" t="s">
        <v>221</v>
      </c>
      <c r="F23" s="47">
        <v>0</v>
      </c>
      <c r="G23" s="48">
        <v>7.743055555555556E-3</v>
      </c>
      <c r="H23" s="47">
        <v>0</v>
      </c>
      <c r="I23" s="48">
        <v>8.1134259259259267E-3</v>
      </c>
    </row>
    <row r="24" spans="1:9" x14ac:dyDescent="0.25">
      <c r="A24" t="s">
        <v>84</v>
      </c>
      <c r="B24" t="s">
        <v>22</v>
      </c>
      <c r="C24">
        <v>4</v>
      </c>
      <c r="D24" s="47" t="s">
        <v>5</v>
      </c>
      <c r="E24" s="47" t="s">
        <v>83</v>
      </c>
      <c r="F24" s="47">
        <v>0</v>
      </c>
      <c r="G24" s="48">
        <v>7.3611111111111108E-3</v>
      </c>
      <c r="H24" s="47" t="s">
        <v>20</v>
      </c>
      <c r="I24" s="48">
        <v>8.1481481481481474E-3</v>
      </c>
    </row>
    <row r="25" spans="1:9" x14ac:dyDescent="0.25">
      <c r="A25" t="s">
        <v>304</v>
      </c>
      <c r="B25" t="s">
        <v>3</v>
      </c>
      <c r="C25">
        <v>2</v>
      </c>
      <c r="D25" s="47" t="s">
        <v>5</v>
      </c>
      <c r="E25" s="47" t="s">
        <v>303</v>
      </c>
      <c r="F25" s="47">
        <v>0</v>
      </c>
      <c r="G25" s="48">
        <v>7.9629629629629634E-3</v>
      </c>
      <c r="H25" s="47">
        <v>0</v>
      </c>
      <c r="I25" s="48">
        <v>8.1481481481481474E-3</v>
      </c>
    </row>
    <row r="26" spans="1:9" x14ac:dyDescent="0.25">
      <c r="A26" t="s">
        <v>292</v>
      </c>
      <c r="B26" t="s">
        <v>100</v>
      </c>
      <c r="C26">
        <v>1</v>
      </c>
      <c r="D26" s="47" t="s">
        <v>5</v>
      </c>
      <c r="E26" s="47" t="s">
        <v>291</v>
      </c>
      <c r="F26" s="47">
        <v>0</v>
      </c>
      <c r="G26" s="48">
        <v>7.5810185185185182E-3</v>
      </c>
      <c r="H26" s="47">
        <v>0</v>
      </c>
      <c r="I26" s="48">
        <v>8.2060185185185187E-3</v>
      </c>
    </row>
    <row r="27" spans="1:9" x14ac:dyDescent="0.25">
      <c r="A27" t="s">
        <v>457</v>
      </c>
      <c r="B27" t="s">
        <v>39</v>
      </c>
      <c r="C27">
        <v>1</v>
      </c>
      <c r="D27" s="47" t="s">
        <v>5</v>
      </c>
      <c r="E27" s="47" t="s">
        <v>456</v>
      </c>
      <c r="F27" s="47" t="s">
        <v>20</v>
      </c>
      <c r="G27" s="48">
        <v>8.2870370370370372E-3</v>
      </c>
      <c r="H27" s="47">
        <v>0</v>
      </c>
      <c r="I27" s="48">
        <v>8.2175925925925923E-3</v>
      </c>
    </row>
    <row r="28" spans="1:9" x14ac:dyDescent="0.25">
      <c r="A28" t="s">
        <v>238</v>
      </c>
      <c r="B28" t="s">
        <v>6</v>
      </c>
      <c r="C28">
        <v>3</v>
      </c>
      <c r="D28" s="47" t="s">
        <v>5</v>
      </c>
      <c r="E28" s="47" t="s">
        <v>237</v>
      </c>
      <c r="F28" s="47" t="s">
        <v>20</v>
      </c>
      <c r="G28" s="48">
        <v>8.4375000000000006E-3</v>
      </c>
      <c r="H28" s="47" t="s">
        <v>20</v>
      </c>
      <c r="I28" s="48">
        <v>8.2175925925925923E-3</v>
      </c>
    </row>
    <row r="29" spans="1:9" x14ac:dyDescent="0.25">
      <c r="A29" t="s">
        <v>125</v>
      </c>
      <c r="B29" t="s">
        <v>24</v>
      </c>
      <c r="C29">
        <v>4</v>
      </c>
      <c r="D29" s="47" t="s">
        <v>5</v>
      </c>
      <c r="E29" s="47" t="s">
        <v>124</v>
      </c>
      <c r="F29" s="47">
        <v>0</v>
      </c>
      <c r="G29" s="48">
        <v>8.4837962962962966E-3</v>
      </c>
      <c r="H29" s="47" t="s">
        <v>20</v>
      </c>
      <c r="I29" s="48">
        <v>8.2754629629629619E-3</v>
      </c>
    </row>
    <row r="30" spans="1:9" x14ac:dyDescent="0.25">
      <c r="A30" t="s">
        <v>102</v>
      </c>
      <c r="B30" t="s">
        <v>21</v>
      </c>
      <c r="C30">
        <v>1</v>
      </c>
      <c r="D30" s="47" t="s">
        <v>4</v>
      </c>
      <c r="E30" s="47" t="s">
        <v>101</v>
      </c>
      <c r="F30" s="47">
        <v>0</v>
      </c>
      <c r="G30" s="48">
        <v>8.0671296296296307E-3</v>
      </c>
      <c r="H30" s="47" t="s">
        <v>20</v>
      </c>
      <c r="I30" s="48">
        <v>8.298611111111109E-3</v>
      </c>
    </row>
    <row r="31" spans="1:9" x14ac:dyDescent="0.25">
      <c r="A31" t="s">
        <v>372</v>
      </c>
      <c r="B31" t="s">
        <v>41</v>
      </c>
      <c r="C31">
        <v>3</v>
      </c>
      <c r="D31" s="47" t="s">
        <v>5</v>
      </c>
      <c r="E31" s="47" t="s">
        <v>371</v>
      </c>
      <c r="F31" s="47">
        <v>0</v>
      </c>
      <c r="G31" s="48">
        <v>8.1249999999999985E-3</v>
      </c>
      <c r="H31" s="47" t="s">
        <v>20</v>
      </c>
      <c r="I31" s="48">
        <v>8.3101851851851895E-3</v>
      </c>
    </row>
    <row r="32" spans="1:9" x14ac:dyDescent="0.25">
      <c r="A32" t="s">
        <v>110</v>
      </c>
      <c r="B32" t="s">
        <v>24</v>
      </c>
      <c r="C32">
        <v>3</v>
      </c>
      <c r="D32" s="47" t="s">
        <v>5</v>
      </c>
      <c r="E32" s="47" t="s">
        <v>109</v>
      </c>
      <c r="F32" s="47">
        <v>0</v>
      </c>
      <c r="G32" s="48">
        <v>8.0208333333333329E-3</v>
      </c>
      <c r="H32" s="47" t="s">
        <v>20</v>
      </c>
      <c r="I32" s="48">
        <v>8.3217592592592596E-3</v>
      </c>
    </row>
    <row r="33" spans="1:9" x14ac:dyDescent="0.25">
      <c r="A33" t="s">
        <v>204</v>
      </c>
      <c r="B33" t="s">
        <v>26</v>
      </c>
      <c r="C33">
        <v>1</v>
      </c>
      <c r="D33" s="47" t="s">
        <v>4</v>
      </c>
      <c r="E33" s="47" t="s">
        <v>203</v>
      </c>
      <c r="F33" s="47" t="s">
        <v>20</v>
      </c>
      <c r="G33" s="48">
        <v>8.9814814814814809E-3</v>
      </c>
      <c r="H33" s="47" t="s">
        <v>20</v>
      </c>
      <c r="I33" s="48">
        <v>8.3217592592592596E-3</v>
      </c>
    </row>
    <row r="34" spans="1:9" x14ac:dyDescent="0.25">
      <c r="A34" t="s">
        <v>342</v>
      </c>
      <c r="B34" t="s">
        <v>43</v>
      </c>
      <c r="C34">
        <v>4</v>
      </c>
      <c r="D34" s="47" t="s">
        <v>5</v>
      </c>
      <c r="E34" s="47" t="s">
        <v>341</v>
      </c>
      <c r="F34" s="47">
        <v>0</v>
      </c>
      <c r="G34" s="48">
        <v>7.951388888888888E-3</v>
      </c>
      <c r="H34" s="47">
        <v>0</v>
      </c>
      <c r="I34" s="48">
        <v>8.3449074074074068E-3</v>
      </c>
    </row>
    <row r="35" spans="1:9" x14ac:dyDescent="0.25">
      <c r="A35" t="s">
        <v>141</v>
      </c>
      <c r="B35" t="s">
        <v>29</v>
      </c>
      <c r="C35">
        <v>3</v>
      </c>
      <c r="D35" s="47" t="s">
        <v>5</v>
      </c>
      <c r="E35" s="47" t="s">
        <v>31</v>
      </c>
      <c r="F35" s="47">
        <v>0</v>
      </c>
      <c r="G35" s="48">
        <v>7.5231481481481477E-3</v>
      </c>
      <c r="H35" s="47" t="s">
        <v>20</v>
      </c>
      <c r="I35" s="48">
        <v>8.3680555555555557E-3</v>
      </c>
    </row>
    <row r="36" spans="1:9" x14ac:dyDescent="0.25">
      <c r="A36" t="s">
        <v>431</v>
      </c>
      <c r="B36" t="s">
        <v>43</v>
      </c>
      <c r="C36">
        <v>16</v>
      </c>
      <c r="D36" s="47" t="s">
        <v>4</v>
      </c>
      <c r="E36" s="47" t="s">
        <v>430</v>
      </c>
      <c r="F36" s="47">
        <v>0</v>
      </c>
      <c r="G36" s="48">
        <v>7.3379629629629628E-3</v>
      </c>
      <c r="H36" s="47" t="s">
        <v>20</v>
      </c>
      <c r="I36" s="48">
        <v>8.3912037037037028E-3</v>
      </c>
    </row>
    <row r="37" spans="1:9" x14ac:dyDescent="0.25">
      <c r="A37" t="s">
        <v>345</v>
      </c>
      <c r="B37" t="s">
        <v>43</v>
      </c>
      <c r="C37">
        <v>5</v>
      </c>
      <c r="D37" s="47" t="s">
        <v>5</v>
      </c>
      <c r="E37" s="47" t="s">
        <v>344</v>
      </c>
      <c r="F37" s="47">
        <v>0</v>
      </c>
      <c r="G37" s="48">
        <v>8.3912037037037045E-3</v>
      </c>
      <c r="H37" s="47" t="s">
        <v>20</v>
      </c>
      <c r="I37" s="48">
        <v>8.4259259259259253E-3</v>
      </c>
    </row>
    <row r="38" spans="1:9" x14ac:dyDescent="0.25">
      <c r="A38" t="s">
        <v>375</v>
      </c>
      <c r="B38" t="s">
        <v>41</v>
      </c>
      <c r="C38">
        <v>4</v>
      </c>
      <c r="D38" s="47" t="s">
        <v>5</v>
      </c>
      <c r="E38" s="47" t="s">
        <v>374</v>
      </c>
      <c r="F38" s="47" t="s">
        <v>20</v>
      </c>
      <c r="G38" s="48">
        <v>8.1018518518518514E-3</v>
      </c>
      <c r="H38" s="47" t="s">
        <v>20</v>
      </c>
      <c r="I38" s="48">
        <v>8.4374999999999988E-3</v>
      </c>
    </row>
    <row r="39" spans="1:9" x14ac:dyDescent="0.25">
      <c r="A39" t="s">
        <v>122</v>
      </c>
      <c r="B39" t="s">
        <v>24</v>
      </c>
      <c r="C39">
        <v>5</v>
      </c>
      <c r="D39" s="47" t="s">
        <v>5</v>
      </c>
      <c r="E39" s="47" t="s">
        <v>121</v>
      </c>
      <c r="F39" s="47">
        <v>0</v>
      </c>
      <c r="G39" s="48">
        <v>8.0902777777777778E-3</v>
      </c>
      <c r="H39" s="47" t="s">
        <v>20</v>
      </c>
      <c r="I39" s="48">
        <v>8.460648148148146E-3</v>
      </c>
    </row>
    <row r="40" spans="1:9" x14ac:dyDescent="0.25">
      <c r="A40" t="s">
        <v>144</v>
      </c>
      <c r="B40" t="s">
        <v>29</v>
      </c>
      <c r="C40">
        <v>4</v>
      </c>
      <c r="D40" s="47" t="s">
        <v>5</v>
      </c>
      <c r="E40" s="47" t="s">
        <v>143</v>
      </c>
      <c r="F40" s="47">
        <v>0</v>
      </c>
      <c r="G40" s="48">
        <v>8.2523148148148148E-3</v>
      </c>
      <c r="H40" s="47" t="s">
        <v>20</v>
      </c>
      <c r="I40" s="48">
        <v>8.4722222222222195E-3</v>
      </c>
    </row>
    <row r="41" spans="1:9" x14ac:dyDescent="0.25">
      <c r="A41" t="s">
        <v>250</v>
      </c>
      <c r="B41" t="s">
        <v>7</v>
      </c>
      <c r="C41">
        <v>2</v>
      </c>
      <c r="D41" s="47" t="s">
        <v>5</v>
      </c>
      <c r="E41" s="47" t="s">
        <v>249</v>
      </c>
      <c r="F41" s="47" t="s">
        <v>20</v>
      </c>
      <c r="G41" s="48">
        <v>9.0740740740740729E-3</v>
      </c>
      <c r="H41" s="47">
        <v>0</v>
      </c>
      <c r="I41" s="48">
        <v>8.5069444444444472E-3</v>
      </c>
    </row>
    <row r="42" spans="1:9" x14ac:dyDescent="0.25">
      <c r="A42" t="s">
        <v>360</v>
      </c>
      <c r="B42" t="s">
        <v>36</v>
      </c>
      <c r="C42">
        <v>2</v>
      </c>
      <c r="D42" s="47" t="s">
        <v>5</v>
      </c>
      <c r="E42" s="47" t="s">
        <v>359</v>
      </c>
      <c r="F42" s="47" t="s">
        <v>20</v>
      </c>
      <c r="G42" s="48">
        <v>7.7777777777777767E-3</v>
      </c>
      <c r="H42" s="47" t="s">
        <v>20</v>
      </c>
      <c r="I42" s="48">
        <v>8.5300925925925961E-3</v>
      </c>
    </row>
    <row r="43" spans="1:9" x14ac:dyDescent="0.25">
      <c r="A43" t="s">
        <v>150</v>
      </c>
      <c r="B43" t="s">
        <v>29</v>
      </c>
      <c r="C43">
        <v>6</v>
      </c>
      <c r="D43" s="47" t="s">
        <v>5</v>
      </c>
      <c r="E43" s="47" t="s">
        <v>149</v>
      </c>
      <c r="F43" s="47" t="s">
        <v>20</v>
      </c>
      <c r="G43" s="48">
        <v>8.5879629629629622E-3</v>
      </c>
      <c r="H43" s="47" t="s">
        <v>20</v>
      </c>
      <c r="I43" s="48">
        <v>8.5416666666666679E-3</v>
      </c>
    </row>
    <row r="44" spans="1:9" x14ac:dyDescent="0.25">
      <c r="A44" t="s">
        <v>280</v>
      </c>
      <c r="B44" t="s">
        <v>21</v>
      </c>
      <c r="C44">
        <v>3</v>
      </c>
      <c r="D44" s="47" t="s">
        <v>5</v>
      </c>
      <c r="E44" s="47" t="s">
        <v>279</v>
      </c>
      <c r="F44" s="47">
        <v>0</v>
      </c>
      <c r="G44" s="48">
        <v>7.0023148148148154E-3</v>
      </c>
      <c r="H44" s="47" t="s">
        <v>20</v>
      </c>
      <c r="I44" s="48">
        <v>8.564814814814815E-3</v>
      </c>
    </row>
    <row r="45" spans="1:9" x14ac:dyDescent="0.25">
      <c r="A45" t="s">
        <v>414</v>
      </c>
      <c r="B45" t="s">
        <v>43</v>
      </c>
      <c r="C45">
        <v>8</v>
      </c>
      <c r="D45" s="47" t="s">
        <v>5</v>
      </c>
      <c r="E45" s="47" t="s">
        <v>413</v>
      </c>
      <c r="F45" s="47" t="s">
        <v>20</v>
      </c>
      <c r="G45" s="48">
        <v>8.5995370370370357E-3</v>
      </c>
      <c r="H45" s="47" t="s">
        <v>20</v>
      </c>
      <c r="I45" s="48">
        <v>8.5995370370370357E-3</v>
      </c>
    </row>
    <row r="46" spans="1:9" x14ac:dyDescent="0.25">
      <c r="A46" t="s">
        <v>90</v>
      </c>
      <c r="B46" t="s">
        <v>22</v>
      </c>
      <c r="C46">
        <v>6</v>
      </c>
      <c r="D46" s="47" t="s">
        <v>5</v>
      </c>
      <c r="E46" s="47" t="s">
        <v>89</v>
      </c>
      <c r="F46" s="47">
        <v>0</v>
      </c>
      <c r="G46" s="48">
        <v>8.5416666666666679E-3</v>
      </c>
      <c r="H46" s="47" t="s">
        <v>20</v>
      </c>
      <c r="I46" s="48">
        <v>8.64583333333333E-3</v>
      </c>
    </row>
    <row r="47" spans="1:9" x14ac:dyDescent="0.25">
      <c r="A47" t="s">
        <v>147</v>
      </c>
      <c r="B47" t="s">
        <v>29</v>
      </c>
      <c r="C47">
        <v>5</v>
      </c>
      <c r="D47" s="47" t="s">
        <v>5</v>
      </c>
      <c r="E47" s="47" t="s">
        <v>146</v>
      </c>
      <c r="F47" s="47">
        <v>0</v>
      </c>
      <c r="G47" s="48">
        <v>8.3680555555555557E-3</v>
      </c>
      <c r="H47" s="47" t="s">
        <v>20</v>
      </c>
      <c r="I47" s="48">
        <v>8.6574074074074053E-3</v>
      </c>
    </row>
    <row r="48" spans="1:9" x14ac:dyDescent="0.25">
      <c r="A48" t="s">
        <v>357</v>
      </c>
      <c r="B48" t="s">
        <v>36</v>
      </c>
      <c r="C48">
        <v>1</v>
      </c>
      <c r="D48" s="47" t="s">
        <v>5</v>
      </c>
      <c r="E48" s="47" t="s">
        <v>356</v>
      </c>
      <c r="F48" s="47" t="s">
        <v>20</v>
      </c>
      <c r="G48" s="48">
        <v>9.1782407407407403E-3</v>
      </c>
      <c r="H48" s="47">
        <v>0</v>
      </c>
      <c r="I48" s="48">
        <v>8.6574074074074088E-3</v>
      </c>
    </row>
    <row r="49" spans="1:9" x14ac:dyDescent="0.25">
      <c r="A49" t="s">
        <v>165</v>
      </c>
      <c r="B49" t="s">
        <v>29</v>
      </c>
      <c r="C49">
        <v>11</v>
      </c>
      <c r="D49" s="47" t="s">
        <v>4</v>
      </c>
      <c r="E49" s="47" t="s">
        <v>164</v>
      </c>
      <c r="F49" s="47">
        <v>0</v>
      </c>
      <c r="G49" s="48">
        <v>9.3402777777777772E-3</v>
      </c>
      <c r="H49" s="47">
        <v>0</v>
      </c>
      <c r="I49" s="48">
        <v>8.6574074074074088E-3</v>
      </c>
    </row>
    <row r="50" spans="1:9" x14ac:dyDescent="0.25">
      <c r="A50" t="s">
        <v>399</v>
      </c>
      <c r="B50" t="s">
        <v>40</v>
      </c>
      <c r="C50">
        <v>6</v>
      </c>
      <c r="D50" s="47" t="s">
        <v>5</v>
      </c>
      <c r="E50" s="47" t="s">
        <v>398</v>
      </c>
      <c r="F50" s="47">
        <v>0</v>
      </c>
      <c r="G50" s="48">
        <v>8.4259259259259253E-3</v>
      </c>
      <c r="H50" s="47" t="s">
        <v>20</v>
      </c>
      <c r="I50" s="48">
        <v>8.6574074074074105E-3</v>
      </c>
    </row>
    <row r="51" spans="1:9" x14ac:dyDescent="0.25">
      <c r="A51" t="s">
        <v>235</v>
      </c>
      <c r="B51" t="s">
        <v>34</v>
      </c>
      <c r="C51">
        <v>2</v>
      </c>
      <c r="D51" s="47" t="s">
        <v>4</v>
      </c>
      <c r="E51" s="47" t="s">
        <v>234</v>
      </c>
      <c r="F51" s="47" t="s">
        <v>20</v>
      </c>
      <c r="G51" s="48">
        <v>8.6574074074074071E-3</v>
      </c>
      <c r="H51" s="47" t="s">
        <v>20</v>
      </c>
      <c r="I51" s="48">
        <v>8.6689814814814806E-3</v>
      </c>
    </row>
    <row r="52" spans="1:9" x14ac:dyDescent="0.25">
      <c r="A52" t="s">
        <v>227</v>
      </c>
      <c r="B52" t="s">
        <v>35</v>
      </c>
      <c r="C52">
        <v>4</v>
      </c>
      <c r="D52" s="47" t="s">
        <v>5</v>
      </c>
      <c r="E52" s="47" t="s">
        <v>226</v>
      </c>
      <c r="F52" s="47" t="s">
        <v>20</v>
      </c>
      <c r="G52" s="48">
        <v>8.4490740740740741E-3</v>
      </c>
      <c r="H52" s="47" t="s">
        <v>20</v>
      </c>
      <c r="I52" s="48">
        <v>8.7152777777777767E-3</v>
      </c>
    </row>
    <row r="53" spans="1:9" x14ac:dyDescent="0.25">
      <c r="A53" t="s">
        <v>348</v>
      </c>
      <c r="B53" t="s">
        <v>43</v>
      </c>
      <c r="C53">
        <v>6</v>
      </c>
      <c r="D53" s="47" t="s">
        <v>5</v>
      </c>
      <c r="E53" s="47" t="s">
        <v>347</v>
      </c>
      <c r="F53" s="47">
        <v>0</v>
      </c>
      <c r="G53" s="48">
        <v>8.3333333333333332E-3</v>
      </c>
      <c r="H53" s="47" t="s">
        <v>20</v>
      </c>
      <c r="I53" s="48">
        <v>8.726851851851852E-3</v>
      </c>
    </row>
    <row r="54" spans="1:9" x14ac:dyDescent="0.25">
      <c r="A54" t="s">
        <v>48</v>
      </c>
      <c r="B54" t="s">
        <v>22</v>
      </c>
      <c r="C54">
        <v>10</v>
      </c>
      <c r="D54" s="47" t="s">
        <v>4</v>
      </c>
      <c r="E54" s="47" t="s">
        <v>47</v>
      </c>
      <c r="F54" s="47">
        <v>0</v>
      </c>
      <c r="G54" s="48">
        <v>8.2754629629629619E-3</v>
      </c>
      <c r="H54" s="47">
        <v>0</v>
      </c>
      <c r="I54" s="48">
        <v>8.7615740740740761E-3</v>
      </c>
    </row>
    <row r="55" spans="1:9" x14ac:dyDescent="0.25">
      <c r="A55" t="s">
        <v>130</v>
      </c>
      <c r="B55" t="s">
        <v>6</v>
      </c>
      <c r="C55">
        <v>1</v>
      </c>
      <c r="D55" s="47" t="s">
        <v>4</v>
      </c>
      <c r="E55" s="47" t="s">
        <v>129</v>
      </c>
      <c r="F55" s="47" t="s">
        <v>20</v>
      </c>
      <c r="G55" s="48">
        <v>9.0393518518518522E-3</v>
      </c>
      <c r="H55" s="47" t="s">
        <v>20</v>
      </c>
      <c r="I55" s="48">
        <v>8.8078703703703704E-3</v>
      </c>
    </row>
    <row r="56" spans="1:9" x14ac:dyDescent="0.25">
      <c r="A56" t="s">
        <v>241</v>
      </c>
      <c r="B56" t="s">
        <v>6</v>
      </c>
      <c r="C56">
        <v>4</v>
      </c>
      <c r="D56" s="47" t="s">
        <v>5</v>
      </c>
      <c r="E56" s="47" t="s">
        <v>240</v>
      </c>
      <c r="F56" s="47" t="s">
        <v>20</v>
      </c>
      <c r="G56" s="48">
        <v>9.3171296296296283E-3</v>
      </c>
      <c r="H56" s="47" t="s">
        <v>20</v>
      </c>
      <c r="I56" s="48">
        <v>8.8078703703703704E-3</v>
      </c>
    </row>
    <row r="57" spans="1:9" x14ac:dyDescent="0.25">
      <c r="A57" t="s">
        <v>405</v>
      </c>
      <c r="B57" t="s">
        <v>40</v>
      </c>
      <c r="C57">
        <v>8</v>
      </c>
      <c r="D57" s="47" t="s">
        <v>5</v>
      </c>
      <c r="E57" s="47" t="s">
        <v>404</v>
      </c>
      <c r="F57" s="47" t="s">
        <v>20</v>
      </c>
      <c r="G57" s="48">
        <v>9.9305555555555553E-3</v>
      </c>
      <c r="H57" s="47">
        <v>0</v>
      </c>
      <c r="I57" s="48">
        <v>8.8888888888888924E-3</v>
      </c>
    </row>
    <row r="58" spans="1:9" x14ac:dyDescent="0.25">
      <c r="A58" t="s">
        <v>321</v>
      </c>
      <c r="B58" t="s">
        <v>3</v>
      </c>
      <c r="C58">
        <v>8</v>
      </c>
      <c r="D58" s="47" t="s">
        <v>4</v>
      </c>
      <c r="E58" s="47" t="s">
        <v>320</v>
      </c>
      <c r="F58" s="47" t="s">
        <v>20</v>
      </c>
      <c r="G58" s="48">
        <v>9.2361111111111116E-3</v>
      </c>
      <c r="H58" s="47" t="s">
        <v>20</v>
      </c>
      <c r="I58" s="48">
        <v>8.9004629629629607E-3</v>
      </c>
    </row>
    <row r="59" spans="1:9" x14ac:dyDescent="0.25">
      <c r="A59" t="s">
        <v>463</v>
      </c>
      <c r="B59" t="s">
        <v>39</v>
      </c>
      <c r="C59">
        <v>3</v>
      </c>
      <c r="D59" s="47" t="s">
        <v>5</v>
      </c>
      <c r="E59" s="47" t="s">
        <v>462</v>
      </c>
      <c r="F59" s="47">
        <v>0</v>
      </c>
      <c r="G59" s="48">
        <v>8.8657407407407417E-3</v>
      </c>
      <c r="H59" s="47" t="s">
        <v>20</v>
      </c>
      <c r="I59" s="48">
        <v>8.9814814814814809E-3</v>
      </c>
    </row>
    <row r="60" spans="1:9" x14ac:dyDescent="0.25">
      <c r="A60" t="s">
        <v>420</v>
      </c>
      <c r="B60" t="s">
        <v>43</v>
      </c>
      <c r="C60">
        <v>10</v>
      </c>
      <c r="D60" s="47" t="s">
        <v>5</v>
      </c>
      <c r="E60" s="47" t="s">
        <v>419</v>
      </c>
      <c r="F60" s="47" t="s">
        <v>20</v>
      </c>
      <c r="G60" s="48">
        <v>8.7499999999999991E-3</v>
      </c>
      <c r="H60" s="47" t="s">
        <v>20</v>
      </c>
      <c r="I60" s="48">
        <v>8.9814814814814844E-3</v>
      </c>
    </row>
    <row r="61" spans="1:9" x14ac:dyDescent="0.25">
      <c r="A61" t="s">
        <v>283</v>
      </c>
      <c r="B61" t="s">
        <v>21</v>
      </c>
      <c r="C61">
        <v>4</v>
      </c>
      <c r="D61" s="47" t="s">
        <v>5</v>
      </c>
      <c r="E61" s="47" t="s">
        <v>282</v>
      </c>
      <c r="F61" s="47" t="s">
        <v>20</v>
      </c>
      <c r="G61" s="48">
        <v>8.9004629629629625E-3</v>
      </c>
      <c r="H61" s="47" t="s">
        <v>20</v>
      </c>
      <c r="I61" s="48">
        <v>8.9930555555555545E-3</v>
      </c>
    </row>
    <row r="62" spans="1:9" x14ac:dyDescent="0.25">
      <c r="A62" t="s">
        <v>268</v>
      </c>
      <c r="B62" t="s">
        <v>42</v>
      </c>
      <c r="C62">
        <v>2</v>
      </c>
      <c r="D62" s="47" t="s">
        <v>5</v>
      </c>
      <c r="E62" s="47" t="s">
        <v>267</v>
      </c>
      <c r="F62" s="47">
        <v>0</v>
      </c>
      <c r="G62" s="48">
        <v>8.773148148148148E-3</v>
      </c>
      <c r="H62" s="47" t="s">
        <v>20</v>
      </c>
      <c r="I62" s="48">
        <v>9.0162037037037034E-3</v>
      </c>
    </row>
    <row r="63" spans="1:9" x14ac:dyDescent="0.25">
      <c r="A63" t="s">
        <v>153</v>
      </c>
      <c r="B63" t="s">
        <v>29</v>
      </c>
      <c r="C63">
        <v>7</v>
      </c>
      <c r="D63" s="47" t="s">
        <v>5</v>
      </c>
      <c r="E63" s="47" t="s">
        <v>152</v>
      </c>
      <c r="F63" s="47">
        <v>0</v>
      </c>
      <c r="G63" s="48">
        <v>8.611111111111111E-3</v>
      </c>
      <c r="H63" s="47" t="s">
        <v>20</v>
      </c>
      <c r="I63" s="48">
        <v>9.0162037037037034E-3</v>
      </c>
    </row>
    <row r="64" spans="1:9" x14ac:dyDescent="0.25">
      <c r="A64" t="s">
        <v>434</v>
      </c>
      <c r="B64" t="s">
        <v>43</v>
      </c>
      <c r="C64">
        <v>19</v>
      </c>
      <c r="D64" s="47" t="s">
        <v>4</v>
      </c>
      <c r="E64" s="47" t="s">
        <v>433</v>
      </c>
      <c r="F64" s="47" t="s">
        <v>20</v>
      </c>
      <c r="G64" s="48">
        <v>9.7337962962962977E-3</v>
      </c>
      <c r="H64" s="47" t="s">
        <v>20</v>
      </c>
      <c r="I64" s="48">
        <v>9.0277777777777752E-3</v>
      </c>
    </row>
    <row r="65" spans="1:9" x14ac:dyDescent="0.25">
      <c r="A65" t="s">
        <v>189</v>
      </c>
      <c r="B65" t="s">
        <v>25</v>
      </c>
      <c r="C65">
        <v>1</v>
      </c>
      <c r="D65" s="47" t="s">
        <v>4</v>
      </c>
      <c r="E65" s="47" t="s">
        <v>188</v>
      </c>
      <c r="F65" s="47">
        <v>0</v>
      </c>
      <c r="G65" s="48">
        <v>8.611111111111111E-3</v>
      </c>
      <c r="H65" s="47" t="s">
        <v>20</v>
      </c>
      <c r="I65" s="48">
        <v>9.0393518518518505E-3</v>
      </c>
    </row>
    <row r="66" spans="1:9" x14ac:dyDescent="0.25">
      <c r="A66" t="s">
        <v>307</v>
      </c>
      <c r="B66" t="s">
        <v>3</v>
      </c>
      <c r="C66">
        <v>3</v>
      </c>
      <c r="D66" s="47" t="s">
        <v>5</v>
      </c>
      <c r="E66" s="47" t="s">
        <v>306</v>
      </c>
      <c r="F66" s="47" t="s">
        <v>20</v>
      </c>
      <c r="G66" s="48">
        <v>8.5300925925925926E-3</v>
      </c>
      <c r="H66" s="47">
        <v>0</v>
      </c>
      <c r="I66" s="48">
        <v>9.039351851851854E-3</v>
      </c>
    </row>
    <row r="67" spans="1:9" x14ac:dyDescent="0.25">
      <c r="A67" t="s">
        <v>119</v>
      </c>
      <c r="B67" t="s">
        <v>24</v>
      </c>
      <c r="C67">
        <v>6</v>
      </c>
      <c r="D67" s="47" t="s">
        <v>5</v>
      </c>
      <c r="E67" s="47" t="s">
        <v>118</v>
      </c>
      <c r="F67" s="47">
        <v>0</v>
      </c>
      <c r="G67" s="48">
        <v>8.217592592592594E-3</v>
      </c>
      <c r="H67" s="47" t="s">
        <v>20</v>
      </c>
      <c r="I67" s="48">
        <v>9.0856481481481465E-3</v>
      </c>
    </row>
    <row r="68" spans="1:9" x14ac:dyDescent="0.25">
      <c r="A68" t="s">
        <v>171</v>
      </c>
      <c r="B68" t="s">
        <v>29</v>
      </c>
      <c r="C68">
        <v>13</v>
      </c>
      <c r="D68" s="47" t="s">
        <v>4</v>
      </c>
      <c r="E68" s="47" t="s">
        <v>170</v>
      </c>
      <c r="F68" s="47" t="s">
        <v>20</v>
      </c>
      <c r="G68" s="48">
        <v>1.1099537037037038E-2</v>
      </c>
      <c r="H68" s="47">
        <v>0</v>
      </c>
      <c r="I68" s="48">
        <v>9.0972222222222201E-3</v>
      </c>
    </row>
    <row r="69" spans="1:9" x14ac:dyDescent="0.25">
      <c r="A69" t="s">
        <v>495</v>
      </c>
      <c r="B69" t="s">
        <v>43</v>
      </c>
      <c r="C69">
        <v>18</v>
      </c>
      <c r="D69" s="47" t="s">
        <v>4</v>
      </c>
      <c r="E69" s="47" t="s">
        <v>494</v>
      </c>
      <c r="F69" s="47" t="s">
        <v>20</v>
      </c>
      <c r="G69" s="48">
        <v>9.0162037037037034E-3</v>
      </c>
      <c r="H69" s="47" t="s">
        <v>20</v>
      </c>
      <c r="I69" s="48">
        <v>9.1550925925925931E-3</v>
      </c>
    </row>
    <row r="70" spans="1:9" x14ac:dyDescent="0.25">
      <c r="A70" t="s">
        <v>230</v>
      </c>
      <c r="B70" t="s">
        <v>35</v>
      </c>
      <c r="C70">
        <v>5</v>
      </c>
      <c r="D70" s="47" t="s">
        <v>4</v>
      </c>
      <c r="E70" s="47" t="s">
        <v>229</v>
      </c>
      <c r="F70" s="47">
        <v>0</v>
      </c>
      <c r="G70" s="48">
        <v>8.113425925925925E-3</v>
      </c>
      <c r="H70" s="47" t="s">
        <v>20</v>
      </c>
      <c r="I70" s="48">
        <v>9.1666666666666684E-3</v>
      </c>
    </row>
    <row r="71" spans="1:9" x14ac:dyDescent="0.25">
      <c r="A71" t="s">
        <v>180</v>
      </c>
      <c r="B71" t="s">
        <v>41</v>
      </c>
      <c r="C71">
        <v>8</v>
      </c>
      <c r="D71" s="47" t="s">
        <v>4</v>
      </c>
      <c r="E71" s="47" t="s">
        <v>179</v>
      </c>
      <c r="F71" s="47" t="s">
        <v>20</v>
      </c>
      <c r="G71" s="48">
        <v>9.3634259259259261E-3</v>
      </c>
      <c r="H71" s="47">
        <v>0</v>
      </c>
      <c r="I71" s="48">
        <v>9.1666666666666684E-3</v>
      </c>
    </row>
    <row r="72" spans="1:9" x14ac:dyDescent="0.25">
      <c r="A72" t="s">
        <v>402</v>
      </c>
      <c r="B72" t="s">
        <v>40</v>
      </c>
      <c r="C72">
        <v>7</v>
      </c>
      <c r="D72" s="47" t="s">
        <v>5</v>
      </c>
      <c r="E72" s="47" t="s">
        <v>401</v>
      </c>
      <c r="F72" s="47">
        <v>0</v>
      </c>
      <c r="G72" s="48">
        <v>7.8125E-3</v>
      </c>
      <c r="H72" s="47" t="s">
        <v>20</v>
      </c>
      <c r="I72" s="48">
        <v>9.224537037037038E-3</v>
      </c>
    </row>
    <row r="73" spans="1:9" x14ac:dyDescent="0.25">
      <c r="A73" t="s">
        <v>253</v>
      </c>
      <c r="B73" t="s">
        <v>7</v>
      </c>
      <c r="C73">
        <v>3</v>
      </c>
      <c r="D73" s="47" t="s">
        <v>5</v>
      </c>
      <c r="E73" s="47" t="s">
        <v>252</v>
      </c>
      <c r="F73" s="47" t="s">
        <v>20</v>
      </c>
      <c r="G73" s="48">
        <v>9.0046296296296298E-3</v>
      </c>
      <c r="H73" s="47">
        <v>0</v>
      </c>
      <c r="I73" s="48">
        <v>9.2476851851851852E-3</v>
      </c>
    </row>
    <row r="74" spans="1:9" x14ac:dyDescent="0.25">
      <c r="A74" t="s">
        <v>256</v>
      </c>
      <c r="B74" t="s">
        <v>7</v>
      </c>
      <c r="C74">
        <v>4</v>
      </c>
      <c r="D74" s="47" t="s">
        <v>4</v>
      </c>
      <c r="E74" s="47" t="s">
        <v>255</v>
      </c>
      <c r="F74" s="47">
        <v>0</v>
      </c>
      <c r="G74" s="48">
        <v>9.2824074074074076E-3</v>
      </c>
      <c r="H74" s="47" t="s">
        <v>20</v>
      </c>
      <c r="I74" s="48">
        <v>9.2476851851851869E-3</v>
      </c>
    </row>
    <row r="75" spans="1:9" x14ac:dyDescent="0.25">
      <c r="A75" t="s">
        <v>168</v>
      </c>
      <c r="B75" t="s">
        <v>29</v>
      </c>
      <c r="C75">
        <v>12</v>
      </c>
      <c r="D75" s="47" t="s">
        <v>4</v>
      </c>
      <c r="E75" s="47" t="s">
        <v>167</v>
      </c>
      <c r="F75" s="47" t="s">
        <v>20</v>
      </c>
      <c r="G75" s="48">
        <v>9.525462962962963E-3</v>
      </c>
      <c r="H75" s="47">
        <v>0</v>
      </c>
      <c r="I75" s="48">
        <v>9.2476851851851869E-3</v>
      </c>
    </row>
    <row r="76" spans="1:9" x14ac:dyDescent="0.25">
      <c r="A76" t="s">
        <v>156</v>
      </c>
      <c r="B76" t="s">
        <v>29</v>
      </c>
      <c r="C76">
        <v>8</v>
      </c>
      <c r="D76" s="47" t="s">
        <v>5</v>
      </c>
      <c r="E76" s="47" t="s">
        <v>155</v>
      </c>
      <c r="F76" s="47" t="s">
        <v>20</v>
      </c>
      <c r="G76" s="48">
        <v>9.1782407407407403E-3</v>
      </c>
      <c r="H76" s="47" t="s">
        <v>20</v>
      </c>
      <c r="I76" s="48">
        <v>9.2824074074074059E-3</v>
      </c>
    </row>
    <row r="77" spans="1:9" x14ac:dyDescent="0.25">
      <c r="A77" t="s">
        <v>378</v>
      </c>
      <c r="B77" t="s">
        <v>41</v>
      </c>
      <c r="C77">
        <v>5</v>
      </c>
      <c r="D77" s="47" t="s">
        <v>5</v>
      </c>
      <c r="E77" s="47" t="s">
        <v>377</v>
      </c>
      <c r="F77" s="47" t="s">
        <v>20</v>
      </c>
      <c r="G77" s="48">
        <v>9.0509259259259258E-3</v>
      </c>
      <c r="H77" s="47" t="s">
        <v>20</v>
      </c>
      <c r="I77" s="48">
        <v>9.2824074074074076E-3</v>
      </c>
    </row>
    <row r="78" spans="1:9" x14ac:dyDescent="0.25">
      <c r="A78" t="s">
        <v>54</v>
      </c>
      <c r="B78" t="s">
        <v>22</v>
      </c>
      <c r="C78">
        <v>12</v>
      </c>
      <c r="D78" s="47" t="s">
        <v>4</v>
      </c>
      <c r="E78" s="47" t="s">
        <v>53</v>
      </c>
      <c r="F78" s="47">
        <v>0</v>
      </c>
      <c r="G78" s="48">
        <v>9.2129629629629627E-3</v>
      </c>
      <c r="H78" s="47" t="s">
        <v>20</v>
      </c>
      <c r="I78" s="48">
        <v>9.2824074074074076E-3</v>
      </c>
    </row>
    <row r="79" spans="1:9" x14ac:dyDescent="0.25">
      <c r="A79" t="s">
        <v>51</v>
      </c>
      <c r="B79" t="s">
        <v>22</v>
      </c>
      <c r="C79">
        <v>11</v>
      </c>
      <c r="D79" s="47" t="s">
        <v>4</v>
      </c>
      <c r="E79" s="47" t="s">
        <v>50</v>
      </c>
      <c r="F79" s="47" t="s">
        <v>20</v>
      </c>
      <c r="G79" s="48">
        <v>8.726851851851852E-3</v>
      </c>
      <c r="H79" s="47">
        <v>0</v>
      </c>
      <c r="I79" s="48">
        <v>9.2939814814814812E-3</v>
      </c>
    </row>
    <row r="80" spans="1:9" x14ac:dyDescent="0.25">
      <c r="A80" t="s">
        <v>492</v>
      </c>
      <c r="B80" t="s">
        <v>43</v>
      </c>
      <c r="C80">
        <v>17</v>
      </c>
      <c r="D80" s="47" t="s">
        <v>4</v>
      </c>
      <c r="E80" s="47" t="s">
        <v>491</v>
      </c>
      <c r="F80" s="47" t="s">
        <v>20</v>
      </c>
      <c r="G80" s="48">
        <v>9.1666666666666667E-3</v>
      </c>
      <c r="H80" s="47" t="s">
        <v>20</v>
      </c>
      <c r="I80" s="48">
        <v>9.3055555555555565E-3</v>
      </c>
    </row>
    <row r="81" spans="1:9" x14ac:dyDescent="0.25">
      <c r="A81" t="s">
        <v>298</v>
      </c>
      <c r="B81" t="s">
        <v>100</v>
      </c>
      <c r="C81">
        <v>3</v>
      </c>
      <c r="D81" s="47" t="s">
        <v>5</v>
      </c>
      <c r="E81" s="47" t="s">
        <v>297</v>
      </c>
      <c r="F81" s="47" t="s">
        <v>20</v>
      </c>
      <c r="G81" s="48">
        <v>8.4606481481481494E-3</v>
      </c>
      <c r="H81" s="47" t="s">
        <v>20</v>
      </c>
      <c r="I81" s="48">
        <v>9.3171296296296283E-3</v>
      </c>
    </row>
    <row r="82" spans="1:9" x14ac:dyDescent="0.25">
      <c r="A82" t="s">
        <v>233</v>
      </c>
      <c r="B82" t="s">
        <v>35</v>
      </c>
      <c r="C82">
        <v>6</v>
      </c>
      <c r="D82" s="47" t="s">
        <v>4</v>
      </c>
      <c r="E82" s="47" t="s">
        <v>232</v>
      </c>
      <c r="F82" s="47">
        <v>0</v>
      </c>
      <c r="G82" s="48">
        <v>8.9583333333333338E-3</v>
      </c>
      <c r="H82" s="47">
        <v>0</v>
      </c>
      <c r="I82" s="48">
        <v>9.3402777777777789E-3</v>
      </c>
    </row>
    <row r="83" spans="1:9" x14ac:dyDescent="0.25">
      <c r="A83" t="s">
        <v>177</v>
      </c>
      <c r="B83" t="s">
        <v>41</v>
      </c>
      <c r="C83">
        <v>7</v>
      </c>
      <c r="D83" s="47" t="s">
        <v>4</v>
      </c>
      <c r="E83" s="47" t="s">
        <v>176</v>
      </c>
      <c r="F83" s="47" t="s">
        <v>20</v>
      </c>
      <c r="G83" s="48">
        <v>8.4027777777777781E-3</v>
      </c>
      <c r="H83" s="47" t="s">
        <v>20</v>
      </c>
      <c r="I83" s="48">
        <v>9.3518518518518525E-3</v>
      </c>
    </row>
    <row r="84" spans="1:9" x14ac:dyDescent="0.25">
      <c r="A84" t="s">
        <v>417</v>
      </c>
      <c r="B84" t="s">
        <v>43</v>
      </c>
      <c r="C84">
        <v>9</v>
      </c>
      <c r="D84" s="47" t="s">
        <v>5</v>
      </c>
      <c r="E84" s="47" t="s">
        <v>416</v>
      </c>
      <c r="F84" s="47">
        <v>0</v>
      </c>
      <c r="G84" s="48">
        <v>8.8773148148148153E-3</v>
      </c>
      <c r="H84" s="47" t="s">
        <v>20</v>
      </c>
      <c r="I84" s="48">
        <v>9.3634259259259261E-3</v>
      </c>
    </row>
    <row r="85" spans="1:9" x14ac:dyDescent="0.25">
      <c r="A85" t="s">
        <v>92</v>
      </c>
      <c r="B85" t="s">
        <v>22</v>
      </c>
      <c r="C85">
        <v>7</v>
      </c>
      <c r="D85" s="47" t="s">
        <v>5</v>
      </c>
      <c r="E85" s="47" t="s">
        <v>91</v>
      </c>
      <c r="F85" s="47">
        <v>0</v>
      </c>
      <c r="G85" s="48">
        <v>9.9768518518518531E-3</v>
      </c>
      <c r="H85" s="47" t="s">
        <v>20</v>
      </c>
      <c r="I85" s="48">
        <v>9.3749999999999997E-3</v>
      </c>
    </row>
    <row r="86" spans="1:9" x14ac:dyDescent="0.25">
      <c r="A86" t="s">
        <v>408</v>
      </c>
      <c r="B86" t="s">
        <v>40</v>
      </c>
      <c r="C86">
        <v>9</v>
      </c>
      <c r="D86" s="47" t="s">
        <v>5</v>
      </c>
      <c r="E86" s="47" t="s">
        <v>407</v>
      </c>
      <c r="F86" s="47">
        <v>0</v>
      </c>
      <c r="G86" s="48">
        <v>8.8078703703703704E-3</v>
      </c>
      <c r="H86" s="47" t="s">
        <v>20</v>
      </c>
      <c r="I86" s="48">
        <v>9.3865740740740732E-3</v>
      </c>
    </row>
    <row r="87" spans="1:9" x14ac:dyDescent="0.25">
      <c r="A87" t="s">
        <v>351</v>
      </c>
      <c r="B87" t="s">
        <v>43</v>
      </c>
      <c r="C87">
        <v>7</v>
      </c>
      <c r="D87" s="47" t="s">
        <v>5</v>
      </c>
      <c r="E87" s="47" t="s">
        <v>350</v>
      </c>
      <c r="F87" s="47" t="s">
        <v>20</v>
      </c>
      <c r="G87" s="48">
        <v>8.819444444444444E-3</v>
      </c>
      <c r="H87" s="47" t="s">
        <v>20</v>
      </c>
      <c r="I87" s="48">
        <v>9.4444444444444445E-3</v>
      </c>
    </row>
    <row r="88" spans="1:9" x14ac:dyDescent="0.25">
      <c r="A88" t="s">
        <v>436</v>
      </c>
      <c r="B88" t="s">
        <v>43</v>
      </c>
      <c r="C88">
        <v>20</v>
      </c>
      <c r="D88" s="47" t="s">
        <v>4</v>
      </c>
      <c r="E88" s="47" t="s">
        <v>435</v>
      </c>
      <c r="F88" s="47" t="s">
        <v>20</v>
      </c>
      <c r="G88" s="48">
        <v>9.6874999999999999E-3</v>
      </c>
      <c r="H88" s="47">
        <v>0</v>
      </c>
      <c r="I88" s="48">
        <v>9.4675925925925917E-3</v>
      </c>
    </row>
    <row r="89" spans="1:9" x14ac:dyDescent="0.25">
      <c r="A89" t="s">
        <v>259</v>
      </c>
      <c r="B89" t="s">
        <v>7</v>
      </c>
      <c r="C89">
        <v>5</v>
      </c>
      <c r="D89" s="47" t="s">
        <v>4</v>
      </c>
      <c r="E89" s="47" t="s">
        <v>258</v>
      </c>
      <c r="F89" s="47" t="s">
        <v>20</v>
      </c>
      <c r="G89" s="48">
        <v>9.9074074074074082E-3</v>
      </c>
      <c r="H89" s="47">
        <v>0</v>
      </c>
      <c r="I89" s="48">
        <v>9.525462962962963E-3</v>
      </c>
    </row>
    <row r="90" spans="1:9" x14ac:dyDescent="0.25">
      <c r="A90" t="s">
        <v>289</v>
      </c>
      <c r="B90" t="s">
        <v>21</v>
      </c>
      <c r="C90">
        <v>6</v>
      </c>
      <c r="D90" s="47" t="s">
        <v>4</v>
      </c>
      <c r="E90" s="47" t="s">
        <v>288</v>
      </c>
      <c r="F90" s="47">
        <v>0</v>
      </c>
      <c r="G90" s="48">
        <v>9.6412037037037039E-3</v>
      </c>
      <c r="H90" s="47" t="s">
        <v>20</v>
      </c>
      <c r="I90" s="48">
        <v>9.5370370370370383E-3</v>
      </c>
    </row>
    <row r="91" spans="1:9" x14ac:dyDescent="0.25">
      <c r="A91" t="s">
        <v>262</v>
      </c>
      <c r="B91" t="s">
        <v>7</v>
      </c>
      <c r="C91">
        <v>6</v>
      </c>
      <c r="D91" s="47" t="s">
        <v>4</v>
      </c>
      <c r="E91" s="47" t="s">
        <v>261</v>
      </c>
      <c r="F91" s="47" t="s">
        <v>20</v>
      </c>
      <c r="G91" s="48">
        <v>9.6527777777777775E-3</v>
      </c>
      <c r="H91" s="47">
        <v>0</v>
      </c>
      <c r="I91" s="48">
        <v>9.5601851851851855E-3</v>
      </c>
    </row>
    <row r="92" spans="1:9" x14ac:dyDescent="0.25">
      <c r="A92" t="s">
        <v>295</v>
      </c>
      <c r="B92" t="s">
        <v>100</v>
      </c>
      <c r="C92">
        <v>2</v>
      </c>
      <c r="D92" s="47" t="s">
        <v>4</v>
      </c>
      <c r="E92" s="47" t="s">
        <v>294</v>
      </c>
      <c r="F92" s="47" t="s">
        <v>20</v>
      </c>
      <c r="G92" s="48">
        <v>1.0590277777777777E-2</v>
      </c>
      <c r="H92" s="47">
        <v>0</v>
      </c>
      <c r="I92" s="48">
        <v>9.6064814814814815E-3</v>
      </c>
    </row>
    <row r="93" spans="1:9" x14ac:dyDescent="0.25">
      <c r="A93" t="s">
        <v>60</v>
      </c>
      <c r="B93" t="s">
        <v>22</v>
      </c>
      <c r="C93">
        <v>14</v>
      </c>
      <c r="D93" s="47" t="s">
        <v>4</v>
      </c>
      <c r="E93" s="47" t="s">
        <v>59</v>
      </c>
      <c r="F93" s="47">
        <v>0</v>
      </c>
      <c r="G93" s="48">
        <v>9.6643518518518511E-3</v>
      </c>
      <c r="H93" s="47" t="s">
        <v>20</v>
      </c>
      <c r="I93" s="48">
        <v>9.6064814814814832E-3</v>
      </c>
    </row>
    <row r="94" spans="1:9" x14ac:dyDescent="0.25">
      <c r="A94" t="s">
        <v>192</v>
      </c>
      <c r="B94" t="s">
        <v>25</v>
      </c>
      <c r="C94">
        <v>2</v>
      </c>
      <c r="D94" s="47" t="s">
        <v>4</v>
      </c>
      <c r="E94" s="47" t="s">
        <v>191</v>
      </c>
      <c r="F94" s="47" t="s">
        <v>20</v>
      </c>
      <c r="G94" s="48">
        <v>9.1087962962962971E-3</v>
      </c>
      <c r="H94" s="47" t="s">
        <v>20</v>
      </c>
      <c r="I94" s="48">
        <v>9.6296296296296286E-3</v>
      </c>
    </row>
    <row r="95" spans="1:9" x14ac:dyDescent="0.25">
      <c r="A95" t="s">
        <v>113</v>
      </c>
      <c r="B95" t="s">
        <v>24</v>
      </c>
      <c r="C95">
        <v>8</v>
      </c>
      <c r="D95" s="47" t="s">
        <v>4</v>
      </c>
      <c r="E95" s="47" t="s">
        <v>112</v>
      </c>
      <c r="F95" s="47" t="s">
        <v>20</v>
      </c>
      <c r="G95" s="48">
        <v>1.0486111111111111E-2</v>
      </c>
      <c r="H95" s="47" t="s">
        <v>20</v>
      </c>
      <c r="I95" s="48">
        <v>9.7106481481481471E-3</v>
      </c>
    </row>
    <row r="96" spans="1:9" x14ac:dyDescent="0.25">
      <c r="A96" t="s">
        <v>95</v>
      </c>
      <c r="B96" t="s">
        <v>22</v>
      </c>
      <c r="C96">
        <v>8</v>
      </c>
      <c r="D96" s="47" t="s">
        <v>5</v>
      </c>
      <c r="E96" s="47" t="s">
        <v>94</v>
      </c>
      <c r="F96" s="47">
        <v>0</v>
      </c>
      <c r="G96" s="48">
        <v>9.1550925925925931E-3</v>
      </c>
      <c r="H96" s="47" t="s">
        <v>20</v>
      </c>
      <c r="I96" s="48">
        <v>9.7222222222222224E-3</v>
      </c>
    </row>
    <row r="97" spans="1:9" x14ac:dyDescent="0.25">
      <c r="A97" t="s">
        <v>425</v>
      </c>
      <c r="B97" t="s">
        <v>43</v>
      </c>
      <c r="C97">
        <v>12</v>
      </c>
      <c r="D97" s="47" t="s">
        <v>5</v>
      </c>
      <c r="E97" s="47" t="s">
        <v>424</v>
      </c>
      <c r="F97" s="47" t="s">
        <v>20</v>
      </c>
      <c r="G97" s="48">
        <v>9.4560185185185181E-3</v>
      </c>
      <c r="H97" s="47" t="s">
        <v>20</v>
      </c>
      <c r="I97" s="48">
        <v>9.7337962962962977E-3</v>
      </c>
    </row>
    <row r="98" spans="1:9" x14ac:dyDescent="0.25">
      <c r="A98" t="s">
        <v>499</v>
      </c>
      <c r="B98" t="s">
        <v>39</v>
      </c>
      <c r="C98">
        <v>5</v>
      </c>
      <c r="D98" s="47" t="s">
        <v>5</v>
      </c>
      <c r="E98" s="47" t="s">
        <v>468</v>
      </c>
      <c r="F98" s="47" t="s">
        <v>20</v>
      </c>
      <c r="G98" s="48">
        <v>9.2939814814814812E-3</v>
      </c>
      <c r="H98" s="47" t="s">
        <v>20</v>
      </c>
      <c r="I98" s="48">
        <v>9.7569444444444448E-3</v>
      </c>
    </row>
    <row r="99" spans="1:9" x14ac:dyDescent="0.25">
      <c r="A99" t="s">
        <v>116</v>
      </c>
      <c r="B99" t="s">
        <v>24</v>
      </c>
      <c r="C99">
        <v>7</v>
      </c>
      <c r="D99" s="47" t="s">
        <v>4</v>
      </c>
      <c r="E99" s="47" t="s">
        <v>115</v>
      </c>
      <c r="F99" s="47" t="s">
        <v>20</v>
      </c>
      <c r="G99" s="48">
        <v>9.2476851851851852E-3</v>
      </c>
      <c r="H99" s="47" t="s">
        <v>20</v>
      </c>
      <c r="I99" s="48">
        <v>9.7800925925925937E-3</v>
      </c>
    </row>
    <row r="100" spans="1:9" x14ac:dyDescent="0.25">
      <c r="A100" t="s">
        <v>474</v>
      </c>
      <c r="B100" t="s">
        <v>39</v>
      </c>
      <c r="C100">
        <v>7</v>
      </c>
      <c r="D100" s="47" t="s">
        <v>5</v>
      </c>
      <c r="E100" s="47" t="s">
        <v>473</v>
      </c>
      <c r="F100" s="47" t="s">
        <v>20</v>
      </c>
      <c r="G100" s="48">
        <v>9.8958333333333329E-3</v>
      </c>
      <c r="H100" s="47">
        <v>0</v>
      </c>
      <c r="I100" s="48">
        <v>9.7916666666666673E-3</v>
      </c>
    </row>
    <row r="101" spans="1:9" x14ac:dyDescent="0.25">
      <c r="A101" t="s">
        <v>162</v>
      </c>
      <c r="B101" t="s">
        <v>29</v>
      </c>
      <c r="C101">
        <v>10</v>
      </c>
      <c r="D101" s="47" t="s">
        <v>5</v>
      </c>
      <c r="E101" s="47" t="s">
        <v>161</v>
      </c>
      <c r="F101" s="47">
        <v>0</v>
      </c>
      <c r="G101" s="48">
        <v>9.6064814814814815E-3</v>
      </c>
      <c r="H101" s="47">
        <v>0</v>
      </c>
      <c r="I101" s="48">
        <v>9.9305555555555553E-3</v>
      </c>
    </row>
    <row r="102" spans="1:9" x14ac:dyDescent="0.25">
      <c r="A102" t="s">
        <v>57</v>
      </c>
      <c r="B102" t="s">
        <v>22</v>
      </c>
      <c r="C102">
        <v>13</v>
      </c>
      <c r="D102" s="47" t="s">
        <v>4</v>
      </c>
      <c r="E102" s="47" t="s">
        <v>56</v>
      </c>
      <c r="F102" s="47">
        <v>0</v>
      </c>
      <c r="G102" s="48">
        <v>9.479166666666667E-3</v>
      </c>
      <c r="H102" s="47" t="s">
        <v>20</v>
      </c>
      <c r="I102" s="48">
        <v>9.9421296296296272E-3</v>
      </c>
    </row>
    <row r="103" spans="1:9" x14ac:dyDescent="0.25">
      <c r="A103" t="s">
        <v>195</v>
      </c>
      <c r="B103" t="s">
        <v>25</v>
      </c>
      <c r="C103">
        <v>3</v>
      </c>
      <c r="D103" s="47" t="s">
        <v>4</v>
      </c>
      <c r="E103" s="47" t="s">
        <v>194</v>
      </c>
      <c r="F103" s="47">
        <v>0</v>
      </c>
      <c r="G103" s="48">
        <v>1.0231481481481482E-2</v>
      </c>
      <c r="H103" s="47" t="s">
        <v>20</v>
      </c>
      <c r="I103" s="48">
        <v>9.9768518518518531E-3</v>
      </c>
    </row>
    <row r="104" spans="1:9" x14ac:dyDescent="0.25">
      <c r="A104" t="s">
        <v>354</v>
      </c>
      <c r="B104" t="s">
        <v>36</v>
      </c>
      <c r="C104">
        <v>4</v>
      </c>
      <c r="D104" s="47" t="s">
        <v>5</v>
      </c>
      <c r="E104" s="47" t="s">
        <v>353</v>
      </c>
      <c r="F104" s="47">
        <v>0</v>
      </c>
      <c r="G104" s="48">
        <v>1.0081018518518519E-2</v>
      </c>
      <c r="H104" s="47" t="s">
        <v>20</v>
      </c>
      <c r="I104" s="48">
        <v>1.0046296296296298E-2</v>
      </c>
    </row>
    <row r="105" spans="1:9" x14ac:dyDescent="0.25">
      <c r="A105" t="s">
        <v>313</v>
      </c>
      <c r="B105" t="s">
        <v>3</v>
      </c>
      <c r="C105">
        <v>5</v>
      </c>
      <c r="D105" s="47" t="s">
        <v>5</v>
      </c>
      <c r="E105" s="47" t="s">
        <v>312</v>
      </c>
      <c r="F105" s="47" t="s">
        <v>20</v>
      </c>
      <c r="G105" s="48">
        <v>1.0706018518518517E-2</v>
      </c>
      <c r="H105" s="47" t="s">
        <v>20</v>
      </c>
      <c r="I105" s="48">
        <v>1.005787037037037E-2</v>
      </c>
    </row>
    <row r="106" spans="1:9" x14ac:dyDescent="0.25">
      <c r="A106" t="s">
        <v>325</v>
      </c>
      <c r="B106" t="s">
        <v>3</v>
      </c>
      <c r="C106">
        <v>9</v>
      </c>
      <c r="D106" s="47" t="s">
        <v>4</v>
      </c>
      <c r="E106" s="47" t="s">
        <v>324</v>
      </c>
      <c r="F106" s="47">
        <v>0</v>
      </c>
      <c r="G106" s="48">
        <v>1.0127314814814815E-2</v>
      </c>
      <c r="H106" s="47" t="s">
        <v>20</v>
      </c>
      <c r="I106" s="48">
        <v>1.0069444444444443E-2</v>
      </c>
    </row>
    <row r="107" spans="1:9" x14ac:dyDescent="0.25">
      <c r="A107" t="s">
        <v>310</v>
      </c>
      <c r="B107" t="s">
        <v>3</v>
      </c>
      <c r="C107">
        <v>4</v>
      </c>
      <c r="D107" s="47" t="s">
        <v>5</v>
      </c>
      <c r="E107" s="47" t="s">
        <v>309</v>
      </c>
      <c r="F107" s="47" t="s">
        <v>20</v>
      </c>
      <c r="G107" s="48">
        <v>9.9421296296296289E-3</v>
      </c>
      <c r="H107" s="47" t="s">
        <v>20</v>
      </c>
      <c r="I107" s="48">
        <v>1.0069444444444445E-2</v>
      </c>
    </row>
    <row r="108" spans="1:9" x14ac:dyDescent="0.25">
      <c r="A108" t="s">
        <v>159</v>
      </c>
      <c r="B108" t="s">
        <v>29</v>
      </c>
      <c r="C108">
        <v>9</v>
      </c>
      <c r="D108" s="47" t="s">
        <v>5</v>
      </c>
      <c r="E108" s="47" t="s">
        <v>158</v>
      </c>
      <c r="F108" s="47" t="s">
        <v>20</v>
      </c>
      <c r="G108" s="48">
        <v>9.6296296296296303E-3</v>
      </c>
      <c r="H108" s="47" t="s">
        <v>20</v>
      </c>
      <c r="I108" s="48">
        <v>1.0081018518518517E-2</v>
      </c>
    </row>
    <row r="109" spans="1:9" x14ac:dyDescent="0.25">
      <c r="A109" t="s">
        <v>387</v>
      </c>
      <c r="B109" t="s">
        <v>40</v>
      </c>
      <c r="C109">
        <v>2</v>
      </c>
      <c r="D109" s="47" t="s">
        <v>4</v>
      </c>
      <c r="E109" s="47" t="s">
        <v>386</v>
      </c>
      <c r="F109" s="47">
        <v>0</v>
      </c>
      <c r="G109" s="48">
        <v>9.5486111111111101E-3</v>
      </c>
      <c r="H109" s="47">
        <v>0</v>
      </c>
      <c r="I109" s="48">
        <v>1.0092592592592596E-2</v>
      </c>
    </row>
    <row r="110" spans="1:9" x14ac:dyDescent="0.25">
      <c r="A110" t="s">
        <v>384</v>
      </c>
      <c r="B110" t="s">
        <v>40</v>
      </c>
      <c r="C110">
        <v>1</v>
      </c>
      <c r="D110" s="47" t="s">
        <v>4</v>
      </c>
      <c r="E110" s="47" t="s">
        <v>383</v>
      </c>
      <c r="F110" s="47">
        <v>0</v>
      </c>
      <c r="G110" s="48">
        <v>8.7847222222222233E-3</v>
      </c>
      <c r="H110" s="47">
        <v>0</v>
      </c>
      <c r="I110" s="48">
        <v>1.0104166666666666E-2</v>
      </c>
    </row>
    <row r="111" spans="1:9" x14ac:dyDescent="0.25">
      <c r="A111" t="s">
        <v>198</v>
      </c>
      <c r="B111" t="s">
        <v>25</v>
      </c>
      <c r="C111">
        <v>4</v>
      </c>
      <c r="D111" s="47" t="s">
        <v>4</v>
      </c>
      <c r="E111" s="47" t="s">
        <v>197</v>
      </c>
      <c r="F111" s="47">
        <v>0</v>
      </c>
      <c r="G111" s="48">
        <v>1.0092592592592592E-2</v>
      </c>
      <c r="H111" s="47" t="s">
        <v>20</v>
      </c>
      <c r="I111" s="48">
        <v>1.0104166666666666E-2</v>
      </c>
    </row>
    <row r="112" spans="1:9" x14ac:dyDescent="0.25">
      <c r="A112" t="s">
        <v>363</v>
      </c>
      <c r="B112" t="s">
        <v>36</v>
      </c>
      <c r="C112">
        <v>3</v>
      </c>
      <c r="D112" s="47" t="s">
        <v>4</v>
      </c>
      <c r="E112" s="47" t="s">
        <v>362</v>
      </c>
      <c r="F112" s="47" t="s">
        <v>20</v>
      </c>
      <c r="G112" s="48">
        <v>1.1724537037037035E-2</v>
      </c>
      <c r="H112" s="47" t="s">
        <v>20</v>
      </c>
      <c r="I112" s="48">
        <v>1.0104166666666666E-2</v>
      </c>
    </row>
    <row r="113" spans="1:9" x14ac:dyDescent="0.25">
      <c r="A113" t="s">
        <v>186</v>
      </c>
      <c r="B113" t="s">
        <v>41</v>
      </c>
      <c r="C113">
        <v>10</v>
      </c>
      <c r="D113" s="47" t="s">
        <v>4</v>
      </c>
      <c r="E113" s="47" t="s">
        <v>185</v>
      </c>
      <c r="F113" s="47">
        <v>0</v>
      </c>
      <c r="G113" s="48">
        <v>1.0671296296296297E-2</v>
      </c>
      <c r="H113" s="47" t="s">
        <v>20</v>
      </c>
      <c r="I113" s="48">
        <v>1.0162037037037035E-2</v>
      </c>
    </row>
    <row r="114" spans="1:9" x14ac:dyDescent="0.25">
      <c r="A114" t="s">
        <v>63</v>
      </c>
      <c r="B114" t="s">
        <v>22</v>
      </c>
      <c r="C114">
        <v>15</v>
      </c>
      <c r="D114" s="47" t="s">
        <v>4</v>
      </c>
      <c r="E114" s="47" t="s">
        <v>215</v>
      </c>
      <c r="F114" s="47">
        <v>0</v>
      </c>
      <c r="G114" s="48">
        <v>1.0567129629629629E-2</v>
      </c>
      <c r="H114" s="47" t="s">
        <v>20</v>
      </c>
      <c r="I114" s="48">
        <v>1.0231481481481482E-2</v>
      </c>
    </row>
    <row r="115" spans="1:9" x14ac:dyDescent="0.25">
      <c r="A115" t="s">
        <v>328</v>
      </c>
      <c r="B115" t="s">
        <v>3</v>
      </c>
      <c r="C115">
        <v>10</v>
      </c>
      <c r="D115" s="47" t="s">
        <v>4</v>
      </c>
      <c r="E115" s="47" t="s">
        <v>327</v>
      </c>
      <c r="F115" s="47" t="s">
        <v>20</v>
      </c>
      <c r="G115" s="48">
        <v>1.0960648148148148E-2</v>
      </c>
      <c r="H115" s="47" t="s">
        <v>20</v>
      </c>
      <c r="I115" s="48">
        <v>1.03125E-2</v>
      </c>
    </row>
    <row r="116" spans="1:9" x14ac:dyDescent="0.25">
      <c r="A116" t="s">
        <v>274</v>
      </c>
      <c r="B116" t="s">
        <v>42</v>
      </c>
      <c r="C116">
        <v>4</v>
      </c>
      <c r="D116" s="47" t="s">
        <v>4</v>
      </c>
      <c r="E116" s="47" t="s">
        <v>273</v>
      </c>
      <c r="F116" s="47" t="s">
        <v>20</v>
      </c>
      <c r="G116" s="48">
        <v>9.8726851851851857E-3</v>
      </c>
      <c r="H116" s="47" t="s">
        <v>20</v>
      </c>
      <c r="I116" s="48">
        <v>1.0335648148148149E-2</v>
      </c>
    </row>
    <row r="117" spans="1:9" x14ac:dyDescent="0.25">
      <c r="A117" t="s">
        <v>286</v>
      </c>
      <c r="B117" t="s">
        <v>21</v>
      </c>
      <c r="C117">
        <v>5</v>
      </c>
      <c r="D117" s="47" t="s">
        <v>4</v>
      </c>
      <c r="E117" s="47" t="s">
        <v>285</v>
      </c>
      <c r="F117" s="47" t="s">
        <v>20</v>
      </c>
      <c r="G117" s="48">
        <v>9.1319444444444443E-3</v>
      </c>
      <c r="H117" s="47" t="s">
        <v>20</v>
      </c>
      <c r="I117" s="48">
        <v>1.0335648148148151E-2</v>
      </c>
    </row>
    <row r="118" spans="1:9" x14ac:dyDescent="0.25">
      <c r="A118" t="s">
        <v>381</v>
      </c>
      <c r="B118" t="s">
        <v>41</v>
      </c>
      <c r="C118">
        <v>6</v>
      </c>
      <c r="D118" s="47" t="s">
        <v>5</v>
      </c>
      <c r="E118" s="47" t="s">
        <v>380</v>
      </c>
      <c r="F118" s="47" t="s">
        <v>20</v>
      </c>
      <c r="G118" s="48">
        <v>1.0775462962962964E-2</v>
      </c>
      <c r="H118" s="47" t="s">
        <v>20</v>
      </c>
      <c r="I118" s="48">
        <v>1.0358796296296295E-2</v>
      </c>
    </row>
    <row r="119" spans="1:9" x14ac:dyDescent="0.25">
      <c r="A119" t="s">
        <v>316</v>
      </c>
      <c r="B119" t="s">
        <v>3</v>
      </c>
      <c r="C119">
        <v>6</v>
      </c>
      <c r="D119" s="47" t="s">
        <v>5</v>
      </c>
      <c r="E119" s="47" t="s">
        <v>315</v>
      </c>
      <c r="F119" s="47" t="s">
        <v>20</v>
      </c>
      <c r="G119" s="48">
        <v>1.0891203703703703E-2</v>
      </c>
      <c r="H119" s="47" t="s">
        <v>20</v>
      </c>
      <c r="I119" s="48">
        <v>1.0393518518518519E-2</v>
      </c>
    </row>
    <row r="120" spans="1:9" x14ac:dyDescent="0.25">
      <c r="A120" t="s">
        <v>423</v>
      </c>
      <c r="B120" t="s">
        <v>43</v>
      </c>
      <c r="C120">
        <v>11</v>
      </c>
      <c r="D120" s="47" t="s">
        <v>5</v>
      </c>
      <c r="E120" s="47" t="s">
        <v>422</v>
      </c>
      <c r="F120" s="47" t="s">
        <v>20</v>
      </c>
      <c r="G120" s="48">
        <v>9.571759259259259E-3</v>
      </c>
      <c r="H120" s="47" t="s">
        <v>20</v>
      </c>
      <c r="I120" s="48">
        <v>1.0474537037037036E-2</v>
      </c>
    </row>
    <row r="121" spans="1:9" x14ac:dyDescent="0.25">
      <c r="A121" t="s">
        <v>65</v>
      </c>
      <c r="B121" t="s">
        <v>22</v>
      </c>
      <c r="C121">
        <v>16</v>
      </c>
      <c r="D121" s="47" t="s">
        <v>4</v>
      </c>
      <c r="E121" s="47" t="s">
        <v>64</v>
      </c>
      <c r="F121" s="47">
        <v>0</v>
      </c>
      <c r="G121" s="48">
        <v>9.7106481481481471E-3</v>
      </c>
      <c r="H121" s="47" t="s">
        <v>20</v>
      </c>
      <c r="I121" s="48">
        <v>1.0486111111111111E-2</v>
      </c>
    </row>
    <row r="122" spans="1:9" x14ac:dyDescent="0.25">
      <c r="A122" t="s">
        <v>174</v>
      </c>
      <c r="B122" t="s">
        <v>29</v>
      </c>
      <c r="C122">
        <v>14</v>
      </c>
      <c r="D122" s="47" t="s">
        <v>4</v>
      </c>
      <c r="E122" s="47" t="s">
        <v>173</v>
      </c>
      <c r="F122" s="47">
        <v>0</v>
      </c>
      <c r="G122" s="48">
        <v>1.0405092592592593E-2</v>
      </c>
      <c r="H122" s="47" t="s">
        <v>20</v>
      </c>
      <c r="I122" s="48">
        <v>1.0578703703703703E-2</v>
      </c>
    </row>
    <row r="123" spans="1:9" x14ac:dyDescent="0.25">
      <c r="A123" t="s">
        <v>183</v>
      </c>
      <c r="B123" t="s">
        <v>41</v>
      </c>
      <c r="C123">
        <v>9</v>
      </c>
      <c r="D123" s="47" t="s">
        <v>4</v>
      </c>
      <c r="E123" s="47" t="s">
        <v>182</v>
      </c>
      <c r="F123" s="47" t="s">
        <v>20</v>
      </c>
      <c r="G123" s="48">
        <v>1.0625000000000001E-2</v>
      </c>
      <c r="H123" s="47" t="s">
        <v>20</v>
      </c>
      <c r="I123" s="48">
        <v>1.0636574074074074E-2</v>
      </c>
    </row>
    <row r="124" spans="1:9" x14ac:dyDescent="0.25">
      <c r="A124" t="s">
        <v>271</v>
      </c>
      <c r="B124" t="s">
        <v>42</v>
      </c>
      <c r="C124">
        <v>3</v>
      </c>
      <c r="D124" s="47" t="s">
        <v>4</v>
      </c>
      <c r="E124" s="47" t="s">
        <v>270</v>
      </c>
      <c r="F124" s="47" t="s">
        <v>20</v>
      </c>
      <c r="G124" s="48">
        <v>1.0555555555555554E-2</v>
      </c>
      <c r="H124" s="47" t="s">
        <v>20</v>
      </c>
      <c r="I124" s="48">
        <v>1.068287037037037E-2</v>
      </c>
    </row>
    <row r="125" spans="1:9" x14ac:dyDescent="0.25">
      <c r="A125" t="s">
        <v>68</v>
      </c>
      <c r="B125" t="s">
        <v>22</v>
      </c>
      <c r="C125">
        <v>17</v>
      </c>
      <c r="D125" s="47" t="s">
        <v>4</v>
      </c>
      <c r="E125" s="47" t="s">
        <v>67</v>
      </c>
      <c r="F125" s="47">
        <v>0</v>
      </c>
      <c r="G125" s="48">
        <v>1.0416666666666666E-2</v>
      </c>
      <c r="H125" s="47" t="s">
        <v>20</v>
      </c>
      <c r="I125" s="48">
        <v>1.0682870370370372E-2</v>
      </c>
    </row>
    <row r="126" spans="1:9" x14ac:dyDescent="0.25">
      <c r="A126" t="s">
        <v>477</v>
      </c>
      <c r="B126" t="s">
        <v>39</v>
      </c>
      <c r="C126">
        <v>8</v>
      </c>
      <c r="D126" s="47" t="s">
        <v>5</v>
      </c>
      <c r="E126" s="47" t="s">
        <v>476</v>
      </c>
      <c r="F126" s="47" t="s">
        <v>20</v>
      </c>
      <c r="G126" s="48">
        <v>1.0532407407407407E-2</v>
      </c>
      <c r="H126" s="47">
        <v>0</v>
      </c>
      <c r="I126" s="48">
        <v>1.0729166666666668E-2</v>
      </c>
    </row>
    <row r="127" spans="1:9" x14ac:dyDescent="0.25">
      <c r="A127" t="s">
        <v>319</v>
      </c>
      <c r="B127" t="s">
        <v>3</v>
      </c>
      <c r="C127">
        <v>7</v>
      </c>
      <c r="D127" s="47" t="s">
        <v>5</v>
      </c>
      <c r="E127" s="47" t="s">
        <v>318</v>
      </c>
      <c r="F127" s="47" t="s">
        <v>20</v>
      </c>
      <c r="G127" s="48">
        <v>1.0844907407407407E-2</v>
      </c>
      <c r="H127" s="47" t="s">
        <v>20</v>
      </c>
      <c r="I127" s="48">
        <v>1.0752314814814815E-2</v>
      </c>
    </row>
    <row r="128" spans="1:9" x14ac:dyDescent="0.25">
      <c r="A128" t="s">
        <v>244</v>
      </c>
      <c r="B128" t="s">
        <v>6</v>
      </c>
      <c r="C128">
        <v>5</v>
      </c>
      <c r="D128" s="47" t="s">
        <v>5</v>
      </c>
      <c r="E128" s="47" t="s">
        <v>243</v>
      </c>
      <c r="F128" s="47" t="s">
        <v>20</v>
      </c>
      <c r="G128" s="48">
        <v>9.6759259259259264E-3</v>
      </c>
      <c r="H128" s="47" t="s">
        <v>20</v>
      </c>
      <c r="I128" s="48">
        <v>1.0798611111111111E-2</v>
      </c>
    </row>
    <row r="129" spans="1:9" x14ac:dyDescent="0.25">
      <c r="A129" t="s">
        <v>207</v>
      </c>
      <c r="B129" t="s">
        <v>26</v>
      </c>
      <c r="C129">
        <v>2</v>
      </c>
      <c r="D129" s="47" t="s">
        <v>4</v>
      </c>
      <c r="E129" s="47" t="s">
        <v>206</v>
      </c>
      <c r="F129" s="47" t="s">
        <v>20</v>
      </c>
      <c r="G129" s="48">
        <v>1.0011574074074074E-2</v>
      </c>
      <c r="H129" s="47">
        <v>0</v>
      </c>
      <c r="I129" s="48">
        <v>1.0949074074074075E-2</v>
      </c>
    </row>
    <row r="130" spans="1:9" x14ac:dyDescent="0.25">
      <c r="A130" t="s">
        <v>466</v>
      </c>
      <c r="B130" t="s">
        <v>39</v>
      </c>
      <c r="C130">
        <v>4</v>
      </c>
      <c r="D130" s="47" t="s">
        <v>4</v>
      </c>
      <c r="E130" s="47" t="s">
        <v>465</v>
      </c>
      <c r="F130" s="47" t="s">
        <v>20</v>
      </c>
      <c r="G130" s="48">
        <v>1.0972222222222223E-2</v>
      </c>
      <c r="H130" s="47">
        <v>0</v>
      </c>
      <c r="I130" s="48">
        <v>1.0995370370370371E-2</v>
      </c>
    </row>
    <row r="131" spans="1:9" x14ac:dyDescent="0.25">
      <c r="A131" t="s">
        <v>445</v>
      </c>
      <c r="B131" t="s">
        <v>43</v>
      </c>
      <c r="C131">
        <v>23</v>
      </c>
      <c r="D131" s="47" t="s">
        <v>4</v>
      </c>
      <c r="E131" s="47" t="s">
        <v>444</v>
      </c>
      <c r="F131" s="47" t="s">
        <v>20</v>
      </c>
      <c r="G131" s="48">
        <v>1.1886574074074075E-2</v>
      </c>
      <c r="H131" s="47">
        <v>0</v>
      </c>
      <c r="I131" s="48">
        <v>1.1157407407407406E-2</v>
      </c>
    </row>
    <row r="132" spans="1:9" x14ac:dyDescent="0.25">
      <c r="A132" t="s">
        <v>450</v>
      </c>
      <c r="B132" t="s">
        <v>43</v>
      </c>
      <c r="C132">
        <v>14</v>
      </c>
      <c r="D132" s="47" t="s">
        <v>5</v>
      </c>
      <c r="E132" s="47" t="s">
        <v>32</v>
      </c>
      <c r="F132" s="47">
        <v>0</v>
      </c>
      <c r="G132" s="48">
        <v>1.0717592592592593E-2</v>
      </c>
      <c r="H132" s="47" t="s">
        <v>20</v>
      </c>
      <c r="I132" s="48">
        <v>1.1203703703703704E-2</v>
      </c>
    </row>
    <row r="133" spans="1:9" x14ac:dyDescent="0.25">
      <c r="A133" t="s">
        <v>483</v>
      </c>
      <c r="B133" t="s">
        <v>39</v>
      </c>
      <c r="C133">
        <v>10</v>
      </c>
      <c r="D133" s="47" t="s">
        <v>5</v>
      </c>
      <c r="E133" s="47" t="s">
        <v>482</v>
      </c>
      <c r="F133" s="47" t="s">
        <v>20</v>
      </c>
      <c r="G133" s="48">
        <v>1.4780092592592595E-2</v>
      </c>
      <c r="H133" s="47">
        <v>0</v>
      </c>
      <c r="I133" s="48">
        <v>1.1273148148148143E-2</v>
      </c>
    </row>
    <row r="134" spans="1:9" x14ac:dyDescent="0.25">
      <c r="A134" t="s">
        <v>471</v>
      </c>
      <c r="B134" t="s">
        <v>39</v>
      </c>
      <c r="C134">
        <v>6</v>
      </c>
      <c r="D134" s="47" t="s">
        <v>4</v>
      </c>
      <c r="E134" s="47" t="s">
        <v>470</v>
      </c>
      <c r="F134" s="47" t="s">
        <v>20</v>
      </c>
      <c r="G134" s="48">
        <v>1.1458333333333334E-2</v>
      </c>
      <c r="H134" s="47" t="s">
        <v>20</v>
      </c>
      <c r="I134" s="48">
        <v>1.128472222222222E-2</v>
      </c>
    </row>
    <row r="135" spans="1:9" x14ac:dyDescent="0.25">
      <c r="A135" t="s">
        <v>213</v>
      </c>
      <c r="B135" t="s">
        <v>26</v>
      </c>
      <c r="C135">
        <v>4</v>
      </c>
      <c r="D135" s="47" t="s">
        <v>4</v>
      </c>
      <c r="E135" s="47" t="s">
        <v>212</v>
      </c>
      <c r="F135" s="47" t="s">
        <v>20</v>
      </c>
      <c r="G135" s="48">
        <v>1.068287037037037E-2</v>
      </c>
      <c r="H135" s="47" t="s">
        <v>20</v>
      </c>
      <c r="I135" s="48">
        <v>1.1307870370370371E-2</v>
      </c>
    </row>
    <row r="136" spans="1:9" x14ac:dyDescent="0.25">
      <c r="A136" t="s">
        <v>331</v>
      </c>
      <c r="B136" t="s">
        <v>3</v>
      </c>
      <c r="C136">
        <v>11</v>
      </c>
      <c r="D136" s="47" t="s">
        <v>4</v>
      </c>
      <c r="E136" s="47" t="s">
        <v>330</v>
      </c>
      <c r="F136" s="47" t="s">
        <v>20</v>
      </c>
      <c r="G136" s="48">
        <v>1.1018518518518518E-2</v>
      </c>
      <c r="H136" s="47" t="s">
        <v>20</v>
      </c>
      <c r="I136" s="48">
        <v>1.1412037037037037E-2</v>
      </c>
    </row>
    <row r="137" spans="1:9" x14ac:dyDescent="0.25">
      <c r="A137" t="s">
        <v>439</v>
      </c>
      <c r="B137" t="s">
        <v>43</v>
      </c>
      <c r="C137">
        <v>21</v>
      </c>
      <c r="D137" s="47" t="s">
        <v>4</v>
      </c>
      <c r="E137" s="47" t="s">
        <v>438</v>
      </c>
      <c r="F137" s="47" t="s">
        <v>20</v>
      </c>
      <c r="G137" s="48">
        <v>1.042824074074074E-2</v>
      </c>
      <c r="H137" s="47" t="s">
        <v>20</v>
      </c>
      <c r="I137" s="48">
        <v>1.1527777777777777E-2</v>
      </c>
    </row>
    <row r="138" spans="1:9" x14ac:dyDescent="0.25">
      <c r="A138" t="s">
        <v>428</v>
      </c>
      <c r="B138" t="s">
        <v>43</v>
      </c>
      <c r="C138">
        <v>13</v>
      </c>
      <c r="D138" s="47" t="s">
        <v>5</v>
      </c>
      <c r="E138" s="47" t="s">
        <v>427</v>
      </c>
      <c r="F138" s="47" t="s">
        <v>20</v>
      </c>
      <c r="G138" s="48">
        <v>1.050925925925926E-2</v>
      </c>
      <c r="H138" s="47" t="s">
        <v>20</v>
      </c>
      <c r="I138" s="48">
        <v>1.1550925925925923E-2</v>
      </c>
    </row>
    <row r="139" spans="1:9" x14ac:dyDescent="0.25">
      <c r="A139" t="s">
        <v>442</v>
      </c>
      <c r="B139" t="s">
        <v>43</v>
      </c>
      <c r="C139">
        <v>22</v>
      </c>
      <c r="D139" s="47" t="s">
        <v>4</v>
      </c>
      <c r="E139" s="47" t="s">
        <v>441</v>
      </c>
      <c r="F139" s="47" t="s">
        <v>20</v>
      </c>
      <c r="G139" s="48">
        <v>1.0115740740740741E-2</v>
      </c>
      <c r="H139" s="47">
        <v>0</v>
      </c>
      <c r="I139" s="48">
        <v>1.1550925925925926E-2</v>
      </c>
    </row>
    <row r="140" spans="1:9" x14ac:dyDescent="0.25">
      <c r="A140" t="s">
        <v>70</v>
      </c>
      <c r="B140" t="s">
        <v>22</v>
      </c>
      <c r="C140">
        <v>18</v>
      </c>
      <c r="D140" s="47" t="s">
        <v>4</v>
      </c>
      <c r="E140" s="47" t="s">
        <v>216</v>
      </c>
      <c r="F140" s="47">
        <v>0</v>
      </c>
      <c r="G140" s="48">
        <v>1.0474537037037037E-2</v>
      </c>
      <c r="H140" s="47" t="s">
        <v>20</v>
      </c>
      <c r="I140" s="48">
        <v>1.1597222222222222E-2</v>
      </c>
    </row>
    <row r="141" spans="1:9" x14ac:dyDescent="0.25">
      <c r="A141" t="s">
        <v>133</v>
      </c>
      <c r="B141" t="s">
        <v>6</v>
      </c>
      <c r="C141">
        <v>2</v>
      </c>
      <c r="D141" s="47" t="s">
        <v>4</v>
      </c>
      <c r="E141" s="47" t="s">
        <v>132</v>
      </c>
      <c r="F141" s="47">
        <v>0</v>
      </c>
      <c r="G141" s="48">
        <v>1.1238425925925928E-2</v>
      </c>
      <c r="H141" s="47" t="s">
        <v>20</v>
      </c>
      <c r="I141" s="48">
        <v>1.1736111111111112E-2</v>
      </c>
    </row>
    <row r="142" spans="1:9" x14ac:dyDescent="0.25">
      <c r="A142" t="s">
        <v>334</v>
      </c>
      <c r="B142" t="s">
        <v>3</v>
      </c>
      <c r="C142">
        <v>12</v>
      </c>
      <c r="D142" s="47" t="s">
        <v>4</v>
      </c>
      <c r="E142" s="47" t="s">
        <v>333</v>
      </c>
      <c r="F142" s="47" t="s">
        <v>20</v>
      </c>
      <c r="G142" s="48">
        <v>1.2314814814814815E-2</v>
      </c>
      <c r="H142" s="47" t="s">
        <v>20</v>
      </c>
      <c r="I142" s="48">
        <v>1.1793981481481483E-2</v>
      </c>
    </row>
    <row r="143" spans="1:9" x14ac:dyDescent="0.25">
      <c r="A143" t="s">
        <v>390</v>
      </c>
      <c r="B143" t="s">
        <v>40</v>
      </c>
      <c r="C143">
        <v>3</v>
      </c>
      <c r="D143" s="47" t="s">
        <v>4</v>
      </c>
      <c r="E143" s="47" t="s">
        <v>389</v>
      </c>
      <c r="F143" s="47" t="s">
        <v>20</v>
      </c>
      <c r="G143" s="48">
        <v>1.0659722222222221E-2</v>
      </c>
      <c r="H143" s="47" t="s">
        <v>20</v>
      </c>
      <c r="I143" s="48">
        <v>1.1793981481481487E-2</v>
      </c>
    </row>
    <row r="144" spans="1:9" x14ac:dyDescent="0.25">
      <c r="A144" t="s">
        <v>480</v>
      </c>
      <c r="B144" t="s">
        <v>39</v>
      </c>
      <c r="C144">
        <v>9</v>
      </c>
      <c r="D144" s="47" t="s">
        <v>4</v>
      </c>
      <c r="E144" s="47" t="s">
        <v>479</v>
      </c>
      <c r="F144" s="47" t="s">
        <v>20</v>
      </c>
      <c r="G144" s="48">
        <v>1.1400462962962965E-2</v>
      </c>
      <c r="H144" s="47">
        <v>0</v>
      </c>
      <c r="I144" s="48">
        <v>1.1828703703703701E-2</v>
      </c>
    </row>
    <row r="145" spans="1:9" x14ac:dyDescent="0.25">
      <c r="A145" t="s">
        <v>489</v>
      </c>
      <c r="B145" t="s">
        <v>39</v>
      </c>
      <c r="C145">
        <v>13</v>
      </c>
      <c r="D145" s="47" t="s">
        <v>4</v>
      </c>
      <c r="E145" s="47" t="s">
        <v>488</v>
      </c>
      <c r="F145" s="47" t="s">
        <v>20</v>
      </c>
      <c r="G145" s="48">
        <v>1.1782407407407406E-2</v>
      </c>
      <c r="H145" s="47" t="s">
        <v>20</v>
      </c>
      <c r="I145" s="48">
        <v>1.1863425925925928E-2</v>
      </c>
    </row>
    <row r="146" spans="1:9" x14ac:dyDescent="0.25">
      <c r="A146" t="s">
        <v>210</v>
      </c>
      <c r="B146" t="s">
        <v>26</v>
      </c>
      <c r="C146">
        <v>3</v>
      </c>
      <c r="D146" s="47" t="s">
        <v>4</v>
      </c>
      <c r="E146" s="47" t="s">
        <v>209</v>
      </c>
      <c r="F146" s="47" t="s">
        <v>20</v>
      </c>
      <c r="G146" s="48">
        <v>1.091435185185185E-2</v>
      </c>
      <c r="H146" s="47" t="s">
        <v>20</v>
      </c>
      <c r="I146" s="48">
        <v>1.2048611111111116E-2</v>
      </c>
    </row>
    <row r="147" spans="1:9" x14ac:dyDescent="0.25">
      <c r="A147" t="s">
        <v>486</v>
      </c>
      <c r="B147" t="s">
        <v>39</v>
      </c>
      <c r="C147">
        <v>11</v>
      </c>
      <c r="D147" s="47" t="s">
        <v>4</v>
      </c>
      <c r="E147" s="47" t="s">
        <v>485</v>
      </c>
      <c r="F147" s="47" t="s">
        <v>20</v>
      </c>
      <c r="G147" s="48">
        <v>1.1736111111111109E-2</v>
      </c>
      <c r="H147" s="47" t="s">
        <v>20</v>
      </c>
      <c r="I147" s="48">
        <v>1.2256944444444447E-2</v>
      </c>
    </row>
    <row r="148" spans="1:9" x14ac:dyDescent="0.25">
      <c r="A148" t="s">
        <v>98</v>
      </c>
      <c r="B148" t="s">
        <v>22</v>
      </c>
      <c r="C148">
        <v>9</v>
      </c>
      <c r="D148" s="47" t="s">
        <v>5</v>
      </c>
      <c r="E148" s="47" t="s">
        <v>97</v>
      </c>
      <c r="F148" s="47">
        <v>0</v>
      </c>
      <c r="G148" s="48">
        <v>1.0381944444444444E-2</v>
      </c>
      <c r="H148" s="47" t="s">
        <v>20</v>
      </c>
      <c r="I148" s="48">
        <v>1.2337962962962967E-2</v>
      </c>
    </row>
    <row r="149" spans="1:9" x14ac:dyDescent="0.25">
      <c r="A149" t="s">
        <v>393</v>
      </c>
      <c r="B149" t="s">
        <v>40</v>
      </c>
      <c r="C149">
        <v>4</v>
      </c>
      <c r="D149" s="47" t="s">
        <v>4</v>
      </c>
      <c r="E149" s="47" t="s">
        <v>392</v>
      </c>
      <c r="F149" s="47" t="s">
        <v>20</v>
      </c>
      <c r="G149" s="48">
        <v>1.2094907407407408E-2</v>
      </c>
      <c r="H149" s="47" t="s">
        <v>20</v>
      </c>
      <c r="I149" s="48">
        <v>1.2418981481481479E-2</v>
      </c>
    </row>
    <row r="150" spans="1:9" x14ac:dyDescent="0.25">
      <c r="A150" t="s">
        <v>396</v>
      </c>
      <c r="B150" t="s">
        <v>40</v>
      </c>
      <c r="C150">
        <v>5</v>
      </c>
      <c r="D150" s="47" t="s">
        <v>4</v>
      </c>
      <c r="E150" s="47" t="s">
        <v>395</v>
      </c>
      <c r="F150" s="47" t="s">
        <v>20</v>
      </c>
      <c r="G150" s="48">
        <v>1.064814814814815E-2</v>
      </c>
      <c r="H150" s="47" t="s">
        <v>20</v>
      </c>
      <c r="I150" s="48">
        <v>1.2430555555555552E-2</v>
      </c>
    </row>
    <row r="151" spans="1:9" x14ac:dyDescent="0.25">
      <c r="A151" t="s">
        <v>460</v>
      </c>
      <c r="B151" t="s">
        <v>39</v>
      </c>
      <c r="C151">
        <v>2</v>
      </c>
      <c r="D151" s="47" t="s">
        <v>4</v>
      </c>
      <c r="E151" s="47" t="s">
        <v>459</v>
      </c>
      <c r="F151" s="47" t="s">
        <v>20</v>
      </c>
      <c r="G151" s="48">
        <v>9.9652777777777778E-3</v>
      </c>
      <c r="H151" s="47">
        <v>0</v>
      </c>
      <c r="I151" s="48">
        <v>1.2546296296296295E-2</v>
      </c>
    </row>
    <row r="152" spans="1:9" x14ac:dyDescent="0.25">
      <c r="A152" t="s">
        <v>201</v>
      </c>
      <c r="B152" t="s">
        <v>25</v>
      </c>
      <c r="C152">
        <v>5</v>
      </c>
      <c r="D152" s="47" t="s">
        <v>4</v>
      </c>
      <c r="E152" s="47" t="s">
        <v>200</v>
      </c>
      <c r="F152" s="47">
        <v>0</v>
      </c>
      <c r="G152" s="48">
        <v>1.1307870370370371E-2</v>
      </c>
      <c r="H152" s="47" t="s">
        <v>20</v>
      </c>
      <c r="I152" s="48">
        <v>1.3321759259259259E-2</v>
      </c>
    </row>
    <row r="153" spans="1:9" x14ac:dyDescent="0.25">
      <c r="A153" t="s">
        <v>73</v>
      </c>
      <c r="B153" t="s">
        <v>22</v>
      </c>
      <c r="C153">
        <v>19</v>
      </c>
      <c r="D153" s="47" t="s">
        <v>4</v>
      </c>
      <c r="E153" s="47" t="s">
        <v>72</v>
      </c>
      <c r="F153" s="47" t="s">
        <v>20</v>
      </c>
      <c r="G153" s="48">
        <v>1.2164351851851852E-2</v>
      </c>
      <c r="H153" s="47" t="s">
        <v>20</v>
      </c>
      <c r="I153" s="48">
        <v>1.361111111111111E-2</v>
      </c>
    </row>
    <row r="154" spans="1:9" x14ac:dyDescent="0.25">
      <c r="A154" t="s">
        <v>448</v>
      </c>
      <c r="B154" t="s">
        <v>43</v>
      </c>
      <c r="C154">
        <v>24</v>
      </c>
      <c r="D154" s="47" t="s">
        <v>4</v>
      </c>
      <c r="E154" s="47" t="s">
        <v>447</v>
      </c>
      <c r="F154" s="47">
        <v>0</v>
      </c>
      <c r="G154" s="48">
        <v>1.1979166666666666E-2</v>
      </c>
      <c r="H154" s="47" t="s">
        <v>20</v>
      </c>
      <c r="I154" s="48">
        <v>1.3981481481481484E-2</v>
      </c>
    </row>
    <row r="155" spans="1:9" x14ac:dyDescent="0.25">
      <c r="A155" t="s">
        <v>45</v>
      </c>
      <c r="B155" t="s">
        <v>22</v>
      </c>
      <c r="C155">
        <v>20</v>
      </c>
      <c r="D155" s="47" t="s">
        <v>4</v>
      </c>
      <c r="E155" s="47" t="s">
        <v>44</v>
      </c>
      <c r="F155" s="47">
        <v>0</v>
      </c>
      <c r="G155" s="48">
        <v>1.4606481481481482E-2</v>
      </c>
      <c r="H155" s="47" t="s">
        <v>20</v>
      </c>
      <c r="I155" s="48">
        <v>1.4004629629629632E-2</v>
      </c>
    </row>
    <row r="156" spans="1:9" x14ac:dyDescent="0.25">
      <c r="B156" t="s">
        <v>25</v>
      </c>
      <c r="C156">
        <v>7</v>
      </c>
      <c r="D156" s="47" t="s">
        <v>5</v>
      </c>
      <c r="E156" s="47" t="s">
        <v>455</v>
      </c>
      <c r="F156" s="47">
        <v>0</v>
      </c>
      <c r="G156" s="48">
        <v>8.3449074074074085E-3</v>
      </c>
      <c r="I156" s="48"/>
    </row>
  </sheetData>
  <autoFilter ref="A1:J156"/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/>
  </sheetViews>
  <sheetFormatPr defaultRowHeight="15" x14ac:dyDescent="0.25"/>
  <cols>
    <col min="1" max="1" width="25" bestFit="1" customWidth="1"/>
    <col min="2" max="2" width="23.5703125" bestFit="1" customWidth="1"/>
    <col min="3" max="3" width="0" hidden="1" customWidth="1"/>
    <col min="4" max="4" width="9.140625" style="47"/>
    <col min="5" max="6" width="0" style="47" hidden="1" customWidth="1"/>
    <col min="7" max="7" width="0" style="48" hidden="1" customWidth="1"/>
    <col min="8" max="9" width="0" style="47" hidden="1" customWidth="1"/>
    <col min="10" max="10" width="7.140625" style="47" hidden="1" customWidth="1"/>
    <col min="11" max="11" width="16.140625" style="47" hidden="1" customWidth="1"/>
    <col min="12" max="12" width="5.7109375" style="47" customWidth="1"/>
    <col min="13" max="13" width="9.140625" style="47"/>
    <col min="14" max="14" width="0" hidden="1" customWidth="1"/>
  </cols>
  <sheetData>
    <row r="1" spans="1:14" x14ac:dyDescent="0.25">
      <c r="A1" s="19" t="s">
        <v>13</v>
      </c>
      <c r="B1" s="19" t="s">
        <v>0</v>
      </c>
      <c r="C1" s="19" t="s">
        <v>2</v>
      </c>
      <c r="D1" s="46" t="s">
        <v>19</v>
      </c>
      <c r="E1" s="46" t="s">
        <v>10</v>
      </c>
      <c r="F1" s="46" t="s">
        <v>33</v>
      </c>
      <c r="G1" s="49" t="s">
        <v>8</v>
      </c>
      <c r="H1" s="46" t="s">
        <v>11</v>
      </c>
      <c r="I1" s="46" t="s">
        <v>33</v>
      </c>
      <c r="J1" s="46" t="s">
        <v>8</v>
      </c>
      <c r="K1" s="46" t="s">
        <v>12</v>
      </c>
      <c r="L1" s="46" t="s">
        <v>33</v>
      </c>
      <c r="M1" s="46" t="s">
        <v>8</v>
      </c>
      <c r="N1" t="s">
        <v>14</v>
      </c>
    </row>
    <row r="2" spans="1:14" x14ac:dyDescent="0.25">
      <c r="A2" t="s">
        <v>76</v>
      </c>
      <c r="B2" t="s">
        <v>22</v>
      </c>
      <c r="C2">
        <v>1</v>
      </c>
      <c r="D2" s="47" t="s">
        <v>5</v>
      </c>
      <c r="E2" s="47" t="s">
        <v>74</v>
      </c>
      <c r="F2" s="47" t="s">
        <v>20</v>
      </c>
      <c r="G2" s="48">
        <v>6.8865740740740736E-3</v>
      </c>
      <c r="H2" s="47" t="s">
        <v>75</v>
      </c>
      <c r="I2" s="47">
        <v>0</v>
      </c>
      <c r="J2" s="48">
        <v>6.5972222222222239E-3</v>
      </c>
      <c r="K2" s="48">
        <v>1.3483796296296298E-2</v>
      </c>
      <c r="L2" s="47">
        <v>0</v>
      </c>
      <c r="M2" s="48">
        <v>6.7129629629629605E-3</v>
      </c>
    </row>
    <row r="3" spans="1:14" x14ac:dyDescent="0.25">
      <c r="A3" t="s">
        <v>278</v>
      </c>
      <c r="B3" t="s">
        <v>21</v>
      </c>
      <c r="C3">
        <v>2</v>
      </c>
      <c r="D3" s="47" t="s">
        <v>5</v>
      </c>
      <c r="E3" s="47" t="s">
        <v>276</v>
      </c>
      <c r="F3" s="47">
        <v>0</v>
      </c>
      <c r="G3" s="48">
        <v>7.083333333333333E-3</v>
      </c>
      <c r="H3" s="47" t="s">
        <v>277</v>
      </c>
      <c r="I3" s="47" t="s">
        <v>20</v>
      </c>
      <c r="J3" s="48">
        <v>7.789351851851852E-3</v>
      </c>
      <c r="K3" s="48">
        <v>1.4872685185185185E-2</v>
      </c>
      <c r="L3" s="47">
        <v>0</v>
      </c>
      <c r="M3" s="48">
        <v>6.8865740740740745E-3</v>
      </c>
    </row>
    <row r="4" spans="1:14" x14ac:dyDescent="0.25">
      <c r="A4" t="s">
        <v>367</v>
      </c>
      <c r="B4" t="s">
        <v>41</v>
      </c>
      <c r="C4">
        <v>1</v>
      </c>
      <c r="D4" s="47" t="s">
        <v>5</v>
      </c>
      <c r="E4" s="47" t="s">
        <v>365</v>
      </c>
      <c r="F4" s="47" t="s">
        <v>20</v>
      </c>
      <c r="G4" s="48">
        <v>7.2453703703703708E-3</v>
      </c>
      <c r="H4" s="47" t="s">
        <v>366</v>
      </c>
      <c r="I4" s="47" t="s">
        <v>20</v>
      </c>
      <c r="J4" s="48">
        <v>7.3842592592592588E-3</v>
      </c>
      <c r="K4" s="48">
        <v>1.462962962962963E-2</v>
      </c>
      <c r="L4" s="47">
        <v>0</v>
      </c>
      <c r="M4" s="48">
        <v>6.9560185185185159E-3</v>
      </c>
    </row>
    <row r="5" spans="1:14" x14ac:dyDescent="0.25">
      <c r="A5" t="s">
        <v>30</v>
      </c>
      <c r="B5" t="s">
        <v>34</v>
      </c>
      <c r="C5">
        <v>1</v>
      </c>
      <c r="D5" s="47" t="s">
        <v>5</v>
      </c>
      <c r="E5" s="47" t="s">
        <v>127</v>
      </c>
      <c r="F5" s="47" t="s">
        <v>20</v>
      </c>
      <c r="G5" s="48">
        <v>7.2685185185185188E-3</v>
      </c>
      <c r="H5" s="47" t="s">
        <v>128</v>
      </c>
      <c r="I5" s="47">
        <v>0</v>
      </c>
      <c r="J5" s="48">
        <v>6.8287037037037023E-3</v>
      </c>
      <c r="K5" s="48">
        <v>1.4097222222222221E-2</v>
      </c>
      <c r="L5" s="47">
        <v>0</v>
      </c>
      <c r="M5" s="48">
        <v>7.1875000000000012E-3</v>
      </c>
    </row>
    <row r="6" spans="1:14" x14ac:dyDescent="0.25">
      <c r="A6" t="s">
        <v>266</v>
      </c>
      <c r="B6" t="s">
        <v>42</v>
      </c>
      <c r="C6">
        <v>1</v>
      </c>
      <c r="D6" s="47" t="s">
        <v>5</v>
      </c>
      <c r="E6" s="47" t="s">
        <v>264</v>
      </c>
      <c r="F6" s="47" t="s">
        <v>20</v>
      </c>
      <c r="G6" s="48">
        <v>9.780092592592592E-3</v>
      </c>
      <c r="H6" s="47" t="s">
        <v>265</v>
      </c>
      <c r="I6" s="47">
        <v>0</v>
      </c>
      <c r="J6" s="48">
        <v>7.8240740740740753E-3</v>
      </c>
      <c r="K6" s="48">
        <v>1.7604166666666667E-2</v>
      </c>
      <c r="L6" s="47">
        <v>0</v>
      </c>
      <c r="M6" s="48">
        <v>7.199074074074073E-3</v>
      </c>
    </row>
    <row r="7" spans="1:14" x14ac:dyDescent="0.25">
      <c r="A7" t="s">
        <v>27</v>
      </c>
      <c r="B7" t="s">
        <v>43</v>
      </c>
      <c r="C7">
        <v>1</v>
      </c>
      <c r="D7" s="47" t="s">
        <v>5</v>
      </c>
      <c r="E7" s="47" t="s">
        <v>336</v>
      </c>
      <c r="F7" s="47" t="s">
        <v>20</v>
      </c>
      <c r="G7" s="48">
        <v>7.013888888888889E-3</v>
      </c>
      <c r="H7" s="47" t="s">
        <v>337</v>
      </c>
      <c r="I7" s="47" t="s">
        <v>20</v>
      </c>
      <c r="J7" s="48">
        <v>7.3032407407407421E-3</v>
      </c>
      <c r="K7" s="48">
        <v>1.4317129629629631E-2</v>
      </c>
      <c r="L7" s="47">
        <v>0</v>
      </c>
      <c r="M7" s="48">
        <v>7.3379629629629593E-3</v>
      </c>
    </row>
    <row r="8" spans="1:14" x14ac:dyDescent="0.25">
      <c r="A8" t="s">
        <v>79</v>
      </c>
      <c r="B8" t="s">
        <v>22</v>
      </c>
      <c r="C8">
        <v>2</v>
      </c>
      <c r="D8" s="47" t="s">
        <v>5</v>
      </c>
      <c r="E8" s="47" t="s">
        <v>77</v>
      </c>
      <c r="F8" s="47">
        <v>0</v>
      </c>
      <c r="G8" s="48">
        <v>7.0486111111111105E-3</v>
      </c>
      <c r="H8" s="47" t="s">
        <v>78</v>
      </c>
      <c r="I8" s="47" t="s">
        <v>20</v>
      </c>
      <c r="J8" s="48">
        <v>7.3263888888888884E-3</v>
      </c>
      <c r="K8" s="48">
        <v>1.4374999999999999E-2</v>
      </c>
      <c r="L8" s="47">
        <v>0</v>
      </c>
      <c r="M8" s="48">
        <v>7.3611111111111134E-3</v>
      </c>
    </row>
    <row r="9" spans="1:14" x14ac:dyDescent="0.25">
      <c r="A9" t="s">
        <v>137</v>
      </c>
      <c r="B9" t="s">
        <v>29</v>
      </c>
      <c r="C9">
        <v>1</v>
      </c>
      <c r="D9" s="47" t="s">
        <v>5</v>
      </c>
      <c r="E9" s="47" t="s">
        <v>135</v>
      </c>
      <c r="F9" s="47">
        <v>0</v>
      </c>
      <c r="G9" s="48">
        <v>7.0717592592592594E-3</v>
      </c>
      <c r="H9" s="47" t="s">
        <v>136</v>
      </c>
      <c r="I9" s="47" t="s">
        <v>20</v>
      </c>
      <c r="J9" s="48">
        <v>7.8356481481481471E-3</v>
      </c>
      <c r="K9" s="48">
        <v>1.4907407407407406E-2</v>
      </c>
      <c r="L9" s="47">
        <v>0</v>
      </c>
      <c r="M9" s="48">
        <v>7.3958333333333324E-3</v>
      </c>
    </row>
    <row r="10" spans="1:14" x14ac:dyDescent="0.25">
      <c r="A10" t="s">
        <v>82</v>
      </c>
      <c r="B10" t="s">
        <v>22</v>
      </c>
      <c r="C10">
        <v>3</v>
      </c>
      <c r="D10" s="47" t="s">
        <v>5</v>
      </c>
      <c r="E10" s="47" t="s">
        <v>80</v>
      </c>
      <c r="F10" s="47">
        <v>0</v>
      </c>
      <c r="G10" s="48">
        <v>7.2106481481481475E-3</v>
      </c>
      <c r="H10" s="47" t="s">
        <v>81</v>
      </c>
      <c r="I10" s="47" t="s">
        <v>20</v>
      </c>
      <c r="J10" s="48">
        <v>7.9861111111111105E-3</v>
      </c>
      <c r="K10" s="48">
        <v>1.5196759259259259E-2</v>
      </c>
      <c r="L10" s="47">
        <v>0</v>
      </c>
      <c r="M10" s="48">
        <v>7.511574074074075E-3</v>
      </c>
    </row>
    <row r="11" spans="1:14" x14ac:dyDescent="0.25">
      <c r="A11" t="s">
        <v>140</v>
      </c>
      <c r="B11" t="s">
        <v>29</v>
      </c>
      <c r="C11">
        <v>2</v>
      </c>
      <c r="D11" s="47" t="s">
        <v>5</v>
      </c>
      <c r="E11" s="47" t="s">
        <v>138</v>
      </c>
      <c r="F11" s="47" t="s">
        <v>20</v>
      </c>
      <c r="G11" s="48">
        <v>7.9166666666666673E-3</v>
      </c>
      <c r="H11" s="47" t="s">
        <v>139</v>
      </c>
      <c r="I11" s="47">
        <v>0</v>
      </c>
      <c r="J11" s="48">
        <v>7.6157407407407389E-3</v>
      </c>
      <c r="K11" s="48">
        <v>1.5532407407407406E-2</v>
      </c>
      <c r="L11" s="47">
        <v>0</v>
      </c>
      <c r="M11" s="48">
        <v>7.6273148148148177E-3</v>
      </c>
    </row>
    <row r="12" spans="1:14" x14ac:dyDescent="0.25">
      <c r="A12" t="s">
        <v>105</v>
      </c>
      <c r="B12" t="s">
        <v>24</v>
      </c>
      <c r="C12">
        <v>1</v>
      </c>
      <c r="D12" s="47" t="s">
        <v>5</v>
      </c>
      <c r="E12" s="47" t="s">
        <v>28</v>
      </c>
      <c r="F12" s="47">
        <v>0</v>
      </c>
      <c r="G12" s="48">
        <v>7.1990740740740739E-3</v>
      </c>
      <c r="H12" s="47" t="s">
        <v>104</v>
      </c>
      <c r="I12" s="47" t="s">
        <v>20</v>
      </c>
      <c r="J12" s="48">
        <v>7.8935185185185185E-3</v>
      </c>
      <c r="K12" s="48">
        <v>1.5092592592592593E-2</v>
      </c>
      <c r="L12" s="47">
        <v>0</v>
      </c>
      <c r="M12" s="48">
        <v>7.6967592592592591E-3</v>
      </c>
    </row>
    <row r="13" spans="1:14" x14ac:dyDescent="0.25">
      <c r="A13" t="s">
        <v>458</v>
      </c>
      <c r="B13" t="s">
        <v>39</v>
      </c>
      <c r="C13">
        <v>1</v>
      </c>
      <c r="D13" s="47" t="s">
        <v>5</v>
      </c>
      <c r="E13" s="47" t="s">
        <v>456</v>
      </c>
      <c r="F13" s="47" t="s">
        <v>20</v>
      </c>
      <c r="G13" s="48">
        <v>8.2870370370370372E-3</v>
      </c>
      <c r="H13" s="47" t="s">
        <v>457</v>
      </c>
      <c r="I13" s="47">
        <v>0</v>
      </c>
      <c r="J13" s="48">
        <v>8.2175925925925923E-3</v>
      </c>
      <c r="K13" s="48">
        <v>1.650462962962963E-2</v>
      </c>
      <c r="L13" s="47">
        <v>0</v>
      </c>
      <c r="M13" s="48">
        <v>7.7083333333333344E-3</v>
      </c>
    </row>
    <row r="14" spans="1:14" x14ac:dyDescent="0.25">
      <c r="A14" t="s">
        <v>85</v>
      </c>
      <c r="B14" t="s">
        <v>22</v>
      </c>
      <c r="C14">
        <v>4</v>
      </c>
      <c r="D14" s="47" t="s">
        <v>5</v>
      </c>
      <c r="E14" s="47" t="s">
        <v>83</v>
      </c>
      <c r="F14" s="47">
        <v>0</v>
      </c>
      <c r="G14" s="48">
        <v>7.3611111111111108E-3</v>
      </c>
      <c r="H14" s="47" t="s">
        <v>84</v>
      </c>
      <c r="I14" s="47" t="s">
        <v>20</v>
      </c>
      <c r="J14" s="48">
        <v>8.1481481481481474E-3</v>
      </c>
      <c r="K14" s="48">
        <v>1.5509259259259257E-2</v>
      </c>
      <c r="L14" s="47">
        <v>0</v>
      </c>
      <c r="M14" s="48">
        <v>7.731481481481485E-3</v>
      </c>
    </row>
    <row r="15" spans="1:14" x14ac:dyDescent="0.25">
      <c r="A15" t="s">
        <v>111</v>
      </c>
      <c r="B15" t="s">
        <v>24</v>
      </c>
      <c r="C15">
        <v>3</v>
      </c>
      <c r="D15" s="47" t="s">
        <v>5</v>
      </c>
      <c r="E15" s="47" t="s">
        <v>109</v>
      </c>
      <c r="F15" s="47">
        <v>0</v>
      </c>
      <c r="G15" s="48">
        <v>8.0208333333333329E-3</v>
      </c>
      <c r="H15" s="47" t="s">
        <v>110</v>
      </c>
      <c r="I15" s="47" t="s">
        <v>20</v>
      </c>
      <c r="J15" s="48">
        <v>8.3217592592592596E-3</v>
      </c>
      <c r="K15" s="48">
        <v>1.6342592592592593E-2</v>
      </c>
      <c r="L15" s="47">
        <v>0</v>
      </c>
      <c r="M15" s="48">
        <v>7.7430555555555551E-3</v>
      </c>
    </row>
    <row r="16" spans="1:14" x14ac:dyDescent="0.25">
      <c r="A16" t="s">
        <v>269</v>
      </c>
      <c r="B16" t="s">
        <v>42</v>
      </c>
      <c r="C16">
        <v>2</v>
      </c>
      <c r="D16" s="47" t="s">
        <v>5</v>
      </c>
      <c r="E16" s="47" t="s">
        <v>267</v>
      </c>
      <c r="F16" s="47">
        <v>0</v>
      </c>
      <c r="G16" s="48">
        <v>8.773148148148148E-3</v>
      </c>
      <c r="H16" s="47" t="s">
        <v>268</v>
      </c>
      <c r="I16" s="47" t="s">
        <v>20</v>
      </c>
      <c r="J16" s="48">
        <v>9.0162037037037034E-3</v>
      </c>
      <c r="K16" s="48">
        <v>1.7789351851851851E-2</v>
      </c>
      <c r="L16" s="47">
        <v>0</v>
      </c>
      <c r="M16" s="48">
        <v>7.7430555555555551E-3</v>
      </c>
    </row>
    <row r="17" spans="1:13" x14ac:dyDescent="0.25">
      <c r="A17" t="s">
        <v>220</v>
      </c>
      <c r="B17" t="s">
        <v>35</v>
      </c>
      <c r="C17">
        <v>1</v>
      </c>
      <c r="D17" s="47" t="s">
        <v>5</v>
      </c>
      <c r="E17" s="47" t="s">
        <v>218</v>
      </c>
      <c r="F17" s="47">
        <v>0</v>
      </c>
      <c r="G17" s="48">
        <v>6.8634259259259256E-3</v>
      </c>
      <c r="H17" s="47" t="s">
        <v>219</v>
      </c>
      <c r="I17" s="47">
        <v>0</v>
      </c>
      <c r="J17" s="48">
        <v>7.2106481481481483E-3</v>
      </c>
      <c r="K17" s="48">
        <v>1.4074074074074074E-2</v>
      </c>
      <c r="L17" s="47" t="s">
        <v>20</v>
      </c>
      <c r="M17" s="48">
        <v>7.7430555555555568E-3</v>
      </c>
    </row>
    <row r="18" spans="1:13" x14ac:dyDescent="0.25">
      <c r="A18" t="s">
        <v>340</v>
      </c>
      <c r="B18" t="s">
        <v>43</v>
      </c>
      <c r="C18">
        <v>2</v>
      </c>
      <c r="D18" s="47" t="s">
        <v>5</v>
      </c>
      <c r="E18" s="47" t="s">
        <v>338</v>
      </c>
      <c r="F18" s="47">
        <v>0</v>
      </c>
      <c r="G18" s="48">
        <v>7.6157407407407415E-3</v>
      </c>
      <c r="H18" s="47" t="s">
        <v>339</v>
      </c>
      <c r="I18" s="47" t="s">
        <v>20</v>
      </c>
      <c r="J18" s="48">
        <v>7.430555555555554E-3</v>
      </c>
      <c r="K18" s="48">
        <v>1.5046296296296295E-2</v>
      </c>
      <c r="L18" s="47">
        <v>0</v>
      </c>
      <c r="M18" s="48">
        <v>7.766203703703704E-3</v>
      </c>
    </row>
    <row r="19" spans="1:13" x14ac:dyDescent="0.25">
      <c r="A19" t="s">
        <v>412</v>
      </c>
      <c r="B19" t="s">
        <v>43</v>
      </c>
      <c r="C19">
        <v>3</v>
      </c>
      <c r="D19" s="47" t="s">
        <v>5</v>
      </c>
      <c r="E19" s="47" t="s">
        <v>410</v>
      </c>
      <c r="F19" s="47" t="s">
        <v>20</v>
      </c>
      <c r="G19" s="48">
        <v>8.1365740740740738E-3</v>
      </c>
      <c r="H19" s="47" t="s">
        <v>411</v>
      </c>
      <c r="I19" s="47">
        <v>0</v>
      </c>
      <c r="J19" s="48">
        <v>7.638888888888886E-3</v>
      </c>
      <c r="K19" s="48">
        <v>1.577546296296296E-2</v>
      </c>
      <c r="L19" s="47">
        <v>0</v>
      </c>
      <c r="M19" s="48">
        <v>7.8240740740740805E-3</v>
      </c>
    </row>
    <row r="20" spans="1:13" x14ac:dyDescent="0.25">
      <c r="A20" t="s">
        <v>343</v>
      </c>
      <c r="B20" t="s">
        <v>43</v>
      </c>
      <c r="C20">
        <v>4</v>
      </c>
      <c r="D20" s="47" t="s">
        <v>5</v>
      </c>
      <c r="E20" s="47" t="s">
        <v>341</v>
      </c>
      <c r="F20" s="47">
        <v>0</v>
      </c>
      <c r="G20" s="48">
        <v>7.951388888888888E-3</v>
      </c>
      <c r="H20" s="47" t="s">
        <v>342</v>
      </c>
      <c r="I20" s="47">
        <v>0</v>
      </c>
      <c r="J20" s="48">
        <v>8.3449074074074068E-3</v>
      </c>
      <c r="K20" s="48">
        <v>1.6296296296296295E-2</v>
      </c>
      <c r="L20" s="47" t="s">
        <v>20</v>
      </c>
      <c r="M20" s="48">
        <v>7.8356481481481506E-3</v>
      </c>
    </row>
    <row r="21" spans="1:13" x14ac:dyDescent="0.25">
      <c r="A21" t="s">
        <v>103</v>
      </c>
      <c r="B21" t="s">
        <v>21</v>
      </c>
      <c r="C21">
        <v>1</v>
      </c>
      <c r="D21" s="47" t="s">
        <v>4</v>
      </c>
      <c r="E21" s="47" t="s">
        <v>101</v>
      </c>
      <c r="F21" s="47">
        <v>0</v>
      </c>
      <c r="G21" s="48">
        <v>8.0671296296296307E-3</v>
      </c>
      <c r="H21" s="47" t="s">
        <v>102</v>
      </c>
      <c r="I21" s="47" t="s">
        <v>20</v>
      </c>
      <c r="J21" s="48">
        <v>8.298611111111109E-3</v>
      </c>
      <c r="K21" s="48">
        <v>1.636574074074074E-2</v>
      </c>
      <c r="L21" s="47">
        <v>0</v>
      </c>
      <c r="M21" s="48">
        <v>7.8587962962962943E-3</v>
      </c>
    </row>
    <row r="22" spans="1:13" x14ac:dyDescent="0.25">
      <c r="A22" t="s">
        <v>454</v>
      </c>
      <c r="B22" t="s">
        <v>500</v>
      </c>
      <c r="C22">
        <v>6</v>
      </c>
      <c r="D22" s="47" t="s">
        <v>5</v>
      </c>
      <c r="E22" s="47" t="s">
        <v>452</v>
      </c>
      <c r="F22" s="47">
        <v>0</v>
      </c>
      <c r="G22" s="48">
        <v>6.7245370370370367E-3</v>
      </c>
      <c r="H22" s="47" t="s">
        <v>453</v>
      </c>
      <c r="I22" s="47">
        <v>0</v>
      </c>
      <c r="J22" s="48">
        <v>7.3148148148148148E-3</v>
      </c>
      <c r="K22" s="48">
        <v>1.4039351851851851E-2</v>
      </c>
      <c r="L22" s="47">
        <v>0</v>
      </c>
      <c r="M22" s="48">
        <v>7.8587962962962978E-3</v>
      </c>
    </row>
    <row r="23" spans="1:13" x14ac:dyDescent="0.25">
      <c r="A23" t="s">
        <v>108</v>
      </c>
      <c r="B23" t="s">
        <v>24</v>
      </c>
      <c r="C23">
        <v>2</v>
      </c>
      <c r="D23" s="47" t="s">
        <v>5</v>
      </c>
      <c r="E23" s="47" t="s">
        <v>106</v>
      </c>
      <c r="F23" s="47">
        <v>0</v>
      </c>
      <c r="G23" s="48">
        <v>7.3726851851851861E-3</v>
      </c>
      <c r="H23" s="47" t="s">
        <v>107</v>
      </c>
      <c r="I23" s="47" t="s">
        <v>20</v>
      </c>
      <c r="J23" s="48">
        <v>7.7430555555555542E-3</v>
      </c>
      <c r="K23" s="48">
        <v>1.511574074074074E-2</v>
      </c>
      <c r="L23" s="47">
        <v>0</v>
      </c>
      <c r="M23" s="48">
        <v>7.8703703703703696E-3</v>
      </c>
    </row>
    <row r="24" spans="1:13" x14ac:dyDescent="0.25">
      <c r="A24" t="s">
        <v>151</v>
      </c>
      <c r="B24" t="s">
        <v>29</v>
      </c>
      <c r="C24">
        <v>6</v>
      </c>
      <c r="D24" s="47" t="s">
        <v>5</v>
      </c>
      <c r="E24" s="47" t="s">
        <v>149</v>
      </c>
      <c r="F24" s="47" t="s">
        <v>20</v>
      </c>
      <c r="G24" s="48">
        <v>8.5879629629629622E-3</v>
      </c>
      <c r="H24" s="47" t="s">
        <v>150</v>
      </c>
      <c r="I24" s="47" t="s">
        <v>20</v>
      </c>
      <c r="J24" s="48">
        <v>8.5416666666666679E-3</v>
      </c>
      <c r="K24" s="48">
        <v>1.712962962962963E-2</v>
      </c>
      <c r="L24" s="47" t="s">
        <v>20</v>
      </c>
      <c r="M24" s="48">
        <v>7.893518518518515E-3</v>
      </c>
    </row>
    <row r="25" spans="1:13" x14ac:dyDescent="0.25">
      <c r="A25" t="s">
        <v>370</v>
      </c>
      <c r="B25" t="s">
        <v>41</v>
      </c>
      <c r="C25">
        <v>2</v>
      </c>
      <c r="D25" s="47" t="s">
        <v>5</v>
      </c>
      <c r="E25" s="47" t="s">
        <v>368</v>
      </c>
      <c r="F25" s="47" t="s">
        <v>20</v>
      </c>
      <c r="G25" s="48">
        <v>7.4652777777777781E-3</v>
      </c>
      <c r="H25" s="47" t="s">
        <v>369</v>
      </c>
      <c r="I25" s="47">
        <v>0</v>
      </c>
      <c r="J25" s="48">
        <v>8.0092592592592611E-3</v>
      </c>
      <c r="K25" s="48">
        <v>1.5474537037037038E-2</v>
      </c>
      <c r="L25" s="47" t="s">
        <v>20</v>
      </c>
      <c r="M25" s="48">
        <v>7.9050925925925903E-3</v>
      </c>
    </row>
    <row r="26" spans="1:13" x14ac:dyDescent="0.25">
      <c r="A26" t="s">
        <v>205</v>
      </c>
      <c r="B26" t="s">
        <v>26</v>
      </c>
      <c r="C26">
        <v>1</v>
      </c>
      <c r="D26" s="47" t="s">
        <v>4</v>
      </c>
      <c r="E26" s="47" t="s">
        <v>203</v>
      </c>
      <c r="F26" s="47" t="s">
        <v>20</v>
      </c>
      <c r="G26" s="48">
        <v>8.9814814814814809E-3</v>
      </c>
      <c r="H26" s="47" t="s">
        <v>204</v>
      </c>
      <c r="I26" s="47" t="s">
        <v>20</v>
      </c>
      <c r="J26" s="48">
        <v>8.3217592592592596E-3</v>
      </c>
      <c r="K26" s="48">
        <v>1.7303240740740741E-2</v>
      </c>
      <c r="L26" s="47" t="s">
        <v>20</v>
      </c>
      <c r="M26" s="48">
        <v>7.905092592592592E-3</v>
      </c>
    </row>
    <row r="27" spans="1:13" x14ac:dyDescent="0.25">
      <c r="A27" t="s">
        <v>361</v>
      </c>
      <c r="B27" t="s">
        <v>36</v>
      </c>
      <c r="C27">
        <v>2</v>
      </c>
      <c r="D27" s="47" t="s">
        <v>5</v>
      </c>
      <c r="E27" s="47" t="s">
        <v>359</v>
      </c>
      <c r="F27" s="47" t="s">
        <v>20</v>
      </c>
      <c r="G27" s="48">
        <v>7.7777777777777767E-3</v>
      </c>
      <c r="H27" s="47" t="s">
        <v>360</v>
      </c>
      <c r="I27" s="47" t="s">
        <v>20</v>
      </c>
      <c r="J27" s="48">
        <v>8.5300925925925961E-3</v>
      </c>
      <c r="K27" s="48">
        <v>1.6307870370370372E-2</v>
      </c>
      <c r="L27" s="47">
        <v>0</v>
      </c>
      <c r="M27" s="48">
        <v>7.9513888888888863E-3</v>
      </c>
    </row>
    <row r="28" spans="1:13" x14ac:dyDescent="0.25">
      <c r="A28" t="s">
        <v>346</v>
      </c>
      <c r="B28" t="s">
        <v>43</v>
      </c>
      <c r="C28">
        <v>5</v>
      </c>
      <c r="D28" s="47" t="s">
        <v>5</v>
      </c>
      <c r="E28" s="47" t="s">
        <v>344</v>
      </c>
      <c r="F28" s="47">
        <v>0</v>
      </c>
      <c r="G28" s="48">
        <v>8.3912037037037045E-3</v>
      </c>
      <c r="H28" s="47" t="s">
        <v>345</v>
      </c>
      <c r="I28" s="47" t="s">
        <v>20</v>
      </c>
      <c r="J28" s="48">
        <v>8.4259259259259253E-3</v>
      </c>
      <c r="K28" s="48">
        <v>1.681712962962963E-2</v>
      </c>
      <c r="L28" s="47" t="s">
        <v>20</v>
      </c>
      <c r="M28" s="48">
        <v>7.9513888888888898E-3</v>
      </c>
    </row>
    <row r="29" spans="1:13" x14ac:dyDescent="0.25">
      <c r="A29" t="s">
        <v>432</v>
      </c>
      <c r="B29" t="s">
        <v>43</v>
      </c>
      <c r="C29">
        <v>16</v>
      </c>
      <c r="D29" s="47" t="s">
        <v>4</v>
      </c>
      <c r="E29" s="47" t="s">
        <v>430</v>
      </c>
      <c r="F29" s="47">
        <v>0</v>
      </c>
      <c r="G29" s="48">
        <v>7.3379629629629628E-3</v>
      </c>
      <c r="H29" s="47" t="s">
        <v>431</v>
      </c>
      <c r="I29" s="47" t="s">
        <v>20</v>
      </c>
      <c r="J29" s="48">
        <v>8.3912037037037028E-3</v>
      </c>
      <c r="K29" s="48">
        <v>1.5729166666666666E-2</v>
      </c>
      <c r="L29" s="47" t="s">
        <v>20</v>
      </c>
      <c r="M29" s="48">
        <v>7.9976851851851841E-3</v>
      </c>
    </row>
    <row r="30" spans="1:13" x14ac:dyDescent="0.25">
      <c r="A30" t="s">
        <v>239</v>
      </c>
      <c r="B30" t="s">
        <v>6</v>
      </c>
      <c r="C30">
        <v>3</v>
      </c>
      <c r="D30" s="47" t="s">
        <v>5</v>
      </c>
      <c r="E30" s="47" t="s">
        <v>237</v>
      </c>
      <c r="F30" s="47" t="s">
        <v>20</v>
      </c>
      <c r="G30" s="48">
        <v>8.4375000000000006E-3</v>
      </c>
      <c r="H30" s="47" t="s">
        <v>238</v>
      </c>
      <c r="I30" s="47" t="s">
        <v>20</v>
      </c>
      <c r="J30" s="48">
        <v>8.2175925925925923E-3</v>
      </c>
      <c r="K30" s="48">
        <v>1.6655092592592593E-2</v>
      </c>
      <c r="L30" s="47">
        <v>0</v>
      </c>
      <c r="M30" s="48">
        <v>7.9976851851851841E-3</v>
      </c>
    </row>
    <row r="31" spans="1:13" x14ac:dyDescent="0.25">
      <c r="A31" t="s">
        <v>142</v>
      </c>
      <c r="B31" t="s">
        <v>29</v>
      </c>
      <c r="C31">
        <v>3</v>
      </c>
      <c r="D31" s="47" t="s">
        <v>5</v>
      </c>
      <c r="E31" s="47" t="s">
        <v>31</v>
      </c>
      <c r="F31" s="47">
        <v>0</v>
      </c>
      <c r="G31" s="48">
        <v>7.5231481481481477E-3</v>
      </c>
      <c r="H31" s="47" t="s">
        <v>141</v>
      </c>
      <c r="I31" s="47" t="s">
        <v>20</v>
      </c>
      <c r="J31" s="48">
        <v>8.3680555555555557E-3</v>
      </c>
      <c r="K31" s="48">
        <v>1.5891203703703703E-2</v>
      </c>
      <c r="L31" s="47">
        <v>0</v>
      </c>
      <c r="M31" s="48">
        <v>8.0208333333333312E-3</v>
      </c>
    </row>
    <row r="32" spans="1:13" x14ac:dyDescent="0.25">
      <c r="A32" t="s">
        <v>373</v>
      </c>
      <c r="B32" t="s">
        <v>41</v>
      </c>
      <c r="C32">
        <v>3</v>
      </c>
      <c r="D32" s="47" t="s">
        <v>5</v>
      </c>
      <c r="E32" s="47" t="s">
        <v>371</v>
      </c>
      <c r="F32" s="47">
        <v>0</v>
      </c>
      <c r="G32" s="48">
        <v>8.1249999999999985E-3</v>
      </c>
      <c r="H32" s="47" t="s">
        <v>372</v>
      </c>
      <c r="I32" s="47" t="s">
        <v>20</v>
      </c>
      <c r="J32" s="48">
        <v>8.3101851851851895E-3</v>
      </c>
      <c r="K32" s="48">
        <v>1.6435185185185188E-2</v>
      </c>
      <c r="L32" s="47">
        <v>0</v>
      </c>
      <c r="M32" s="48">
        <v>8.0902777777777796E-3</v>
      </c>
    </row>
    <row r="33" spans="1:13" x14ac:dyDescent="0.25">
      <c r="A33" t="s">
        <v>49</v>
      </c>
      <c r="B33" t="s">
        <v>22</v>
      </c>
      <c r="C33">
        <v>10</v>
      </c>
      <c r="D33" s="47" t="s">
        <v>4</v>
      </c>
      <c r="E33" s="47" t="s">
        <v>47</v>
      </c>
      <c r="F33" s="47">
        <v>0</v>
      </c>
      <c r="G33" s="48">
        <v>8.2754629629629619E-3</v>
      </c>
      <c r="H33" s="47" t="s">
        <v>48</v>
      </c>
      <c r="I33" s="47">
        <v>0</v>
      </c>
      <c r="J33" s="48">
        <v>8.7615740740740761E-3</v>
      </c>
      <c r="K33" s="48">
        <v>1.7037037037037038E-2</v>
      </c>
      <c r="L33" s="47" t="s">
        <v>20</v>
      </c>
      <c r="M33" s="48">
        <v>8.1365740740740704E-3</v>
      </c>
    </row>
    <row r="34" spans="1:13" x14ac:dyDescent="0.25">
      <c r="A34" t="s">
        <v>400</v>
      </c>
      <c r="B34" t="s">
        <v>40</v>
      </c>
      <c r="C34">
        <v>6</v>
      </c>
      <c r="D34" s="47" t="s">
        <v>5</v>
      </c>
      <c r="E34" s="47" t="s">
        <v>398</v>
      </c>
      <c r="F34" s="47">
        <v>0</v>
      </c>
      <c r="G34" s="48">
        <v>8.4259259259259253E-3</v>
      </c>
      <c r="H34" s="47" t="s">
        <v>399</v>
      </c>
      <c r="I34" s="47" t="s">
        <v>20</v>
      </c>
      <c r="J34" s="48">
        <v>8.6574074074074105E-3</v>
      </c>
      <c r="K34" s="48">
        <v>1.7083333333333336E-2</v>
      </c>
      <c r="L34" s="47">
        <v>0</v>
      </c>
      <c r="M34" s="48">
        <v>8.1365740740740738E-3</v>
      </c>
    </row>
    <row r="35" spans="1:13" x14ac:dyDescent="0.25">
      <c r="A35" t="s">
        <v>236</v>
      </c>
      <c r="B35" t="s">
        <v>34</v>
      </c>
      <c r="C35">
        <v>2</v>
      </c>
      <c r="D35" s="47" t="s">
        <v>4</v>
      </c>
      <c r="E35" s="47" t="s">
        <v>234</v>
      </c>
      <c r="F35" s="47" t="s">
        <v>20</v>
      </c>
      <c r="G35" s="48">
        <v>8.6574074074074071E-3</v>
      </c>
      <c r="H35" s="47" t="s">
        <v>235</v>
      </c>
      <c r="I35" s="47" t="s">
        <v>20</v>
      </c>
      <c r="J35" s="48">
        <v>8.6689814814814806E-3</v>
      </c>
      <c r="K35" s="48">
        <v>1.7326388888888888E-2</v>
      </c>
      <c r="L35" s="47">
        <v>0</v>
      </c>
      <c r="M35" s="48">
        <v>8.1944444444444486E-3</v>
      </c>
    </row>
    <row r="36" spans="1:13" x14ac:dyDescent="0.25">
      <c r="A36" t="s">
        <v>190</v>
      </c>
      <c r="B36" t="s">
        <v>25</v>
      </c>
      <c r="C36">
        <v>1</v>
      </c>
      <c r="D36" s="47" t="s">
        <v>4</v>
      </c>
      <c r="E36" s="47" t="s">
        <v>188</v>
      </c>
      <c r="F36" s="47">
        <v>0</v>
      </c>
      <c r="G36" s="48">
        <v>8.611111111111111E-3</v>
      </c>
      <c r="H36" s="47" t="s">
        <v>189</v>
      </c>
      <c r="I36" s="47" t="s">
        <v>20</v>
      </c>
      <c r="J36" s="48">
        <v>9.0393518518518505E-3</v>
      </c>
      <c r="K36" s="48">
        <v>1.7650462962962962E-2</v>
      </c>
      <c r="L36" s="47">
        <v>0</v>
      </c>
      <c r="M36" s="48">
        <v>8.1944444444444486E-3</v>
      </c>
    </row>
    <row r="37" spans="1:13" x14ac:dyDescent="0.25">
      <c r="A37" t="s">
        <v>123</v>
      </c>
      <c r="B37" t="s">
        <v>24</v>
      </c>
      <c r="C37">
        <v>5</v>
      </c>
      <c r="D37" s="47" t="s">
        <v>5</v>
      </c>
      <c r="E37" s="47" t="s">
        <v>121</v>
      </c>
      <c r="F37" s="47">
        <v>0</v>
      </c>
      <c r="G37" s="48">
        <v>8.0902777777777778E-3</v>
      </c>
      <c r="H37" s="47" t="s">
        <v>122</v>
      </c>
      <c r="I37" s="47" t="s">
        <v>20</v>
      </c>
      <c r="J37" s="48">
        <v>8.460648148148146E-3</v>
      </c>
      <c r="K37" s="48">
        <v>1.6550925925925924E-2</v>
      </c>
      <c r="L37" s="47">
        <v>0</v>
      </c>
      <c r="M37" s="48">
        <v>8.2291666666666659E-3</v>
      </c>
    </row>
    <row r="38" spans="1:13" x14ac:dyDescent="0.25">
      <c r="A38" t="s">
        <v>248</v>
      </c>
      <c r="B38" t="s">
        <v>7</v>
      </c>
      <c r="C38">
        <v>1</v>
      </c>
      <c r="D38" s="47" t="s">
        <v>5</v>
      </c>
      <c r="E38" s="47" t="s">
        <v>246</v>
      </c>
      <c r="F38" s="47" t="s">
        <v>20</v>
      </c>
      <c r="G38" s="48">
        <v>8.9351851851851866E-3</v>
      </c>
      <c r="H38" s="47" t="s">
        <v>247</v>
      </c>
      <c r="I38" s="47">
        <v>0</v>
      </c>
      <c r="J38" s="48">
        <v>7.6388888888888878E-3</v>
      </c>
      <c r="K38" s="48">
        <v>1.6574074074074074E-2</v>
      </c>
      <c r="L38" s="47">
        <v>0</v>
      </c>
      <c r="M38" s="48">
        <v>8.2754629629629602E-3</v>
      </c>
    </row>
    <row r="39" spans="1:13" x14ac:dyDescent="0.25">
      <c r="A39" t="s">
        <v>145</v>
      </c>
      <c r="B39" t="s">
        <v>29</v>
      </c>
      <c r="C39">
        <v>4</v>
      </c>
      <c r="D39" s="47" t="s">
        <v>5</v>
      </c>
      <c r="E39" s="47" t="s">
        <v>143</v>
      </c>
      <c r="F39" s="47">
        <v>0</v>
      </c>
      <c r="G39" s="48">
        <v>8.2523148148148148E-3</v>
      </c>
      <c r="H39" s="47" t="s">
        <v>144</v>
      </c>
      <c r="I39" s="47" t="s">
        <v>20</v>
      </c>
      <c r="J39" s="48">
        <v>8.4722222222222195E-3</v>
      </c>
      <c r="K39" s="48">
        <v>1.6724537037037034E-2</v>
      </c>
      <c r="L39" s="47">
        <v>0</v>
      </c>
      <c r="M39" s="48">
        <v>8.3101851851851878E-3</v>
      </c>
    </row>
    <row r="40" spans="1:13" x14ac:dyDescent="0.25">
      <c r="A40" t="s">
        <v>349</v>
      </c>
      <c r="B40" t="s">
        <v>43</v>
      </c>
      <c r="C40">
        <v>6</v>
      </c>
      <c r="D40" s="47" t="s">
        <v>5</v>
      </c>
      <c r="E40" s="47" t="s">
        <v>347</v>
      </c>
      <c r="F40" s="47">
        <v>0</v>
      </c>
      <c r="G40" s="48">
        <v>8.3333333333333332E-3</v>
      </c>
      <c r="H40" s="47" t="s">
        <v>348</v>
      </c>
      <c r="I40" s="47" t="s">
        <v>20</v>
      </c>
      <c r="J40" s="48">
        <v>8.726851851851852E-3</v>
      </c>
      <c r="K40" s="48">
        <v>1.7060185185185185E-2</v>
      </c>
      <c r="L40" s="47" t="s">
        <v>20</v>
      </c>
      <c r="M40" s="48">
        <v>8.333333333333335E-3</v>
      </c>
    </row>
    <row r="41" spans="1:13" x14ac:dyDescent="0.25">
      <c r="A41" t="s">
        <v>275</v>
      </c>
      <c r="B41" t="s">
        <v>42</v>
      </c>
      <c r="C41">
        <v>4</v>
      </c>
      <c r="D41" s="47" t="s">
        <v>4</v>
      </c>
      <c r="E41" s="47" t="s">
        <v>273</v>
      </c>
      <c r="F41" s="47" t="s">
        <v>20</v>
      </c>
      <c r="G41" s="48">
        <v>9.8726851851851857E-3</v>
      </c>
      <c r="H41" s="47" t="s">
        <v>274</v>
      </c>
      <c r="I41" s="47" t="s">
        <v>20</v>
      </c>
      <c r="J41" s="48">
        <v>1.0335648148148149E-2</v>
      </c>
      <c r="K41" s="48">
        <v>2.0208333333333335E-2</v>
      </c>
      <c r="L41" s="47" t="s">
        <v>20</v>
      </c>
      <c r="M41" s="48">
        <v>8.333333333333335E-3</v>
      </c>
    </row>
    <row r="42" spans="1:13" x14ac:dyDescent="0.25">
      <c r="A42" t="s">
        <v>87</v>
      </c>
      <c r="B42" t="s">
        <v>22</v>
      </c>
      <c r="C42">
        <v>5</v>
      </c>
      <c r="D42" s="47" t="s">
        <v>5</v>
      </c>
      <c r="E42" s="47" t="s">
        <v>86</v>
      </c>
      <c r="F42" s="47">
        <v>0</v>
      </c>
      <c r="G42" s="48">
        <v>8.0439814814814818E-3</v>
      </c>
      <c r="H42" s="47" t="s">
        <v>88</v>
      </c>
      <c r="I42" s="47">
        <v>0</v>
      </c>
      <c r="J42" s="48">
        <v>7.9282407407407426E-3</v>
      </c>
      <c r="K42" s="48">
        <v>1.5972222222222224E-2</v>
      </c>
      <c r="L42" s="47" t="s">
        <v>20</v>
      </c>
      <c r="M42" s="48">
        <v>8.3564814814814786E-3</v>
      </c>
    </row>
    <row r="43" spans="1:13" x14ac:dyDescent="0.25">
      <c r="A43" t="s">
        <v>302</v>
      </c>
      <c r="B43" t="s">
        <v>3</v>
      </c>
      <c r="C43">
        <v>1</v>
      </c>
      <c r="D43" s="47" t="s">
        <v>5</v>
      </c>
      <c r="E43" s="47" t="s">
        <v>300</v>
      </c>
      <c r="F43" s="47">
        <v>0</v>
      </c>
      <c r="G43" s="48">
        <v>7.2106481481481475E-3</v>
      </c>
      <c r="H43" s="47" t="s">
        <v>301</v>
      </c>
      <c r="I43" s="47">
        <v>0</v>
      </c>
      <c r="J43" s="48">
        <v>7.2106481481481475E-3</v>
      </c>
      <c r="K43" s="48">
        <v>1.4421296296296295E-2</v>
      </c>
      <c r="L43" s="47" t="s">
        <v>20</v>
      </c>
      <c r="M43" s="48">
        <v>8.3680555555555574E-3</v>
      </c>
    </row>
    <row r="44" spans="1:13" x14ac:dyDescent="0.25">
      <c r="A44" t="s">
        <v>126</v>
      </c>
      <c r="B44" t="s">
        <v>24</v>
      </c>
      <c r="C44">
        <v>4</v>
      </c>
      <c r="D44" s="47" t="s">
        <v>5</v>
      </c>
      <c r="E44" s="47" t="s">
        <v>124</v>
      </c>
      <c r="F44" s="47">
        <v>0</v>
      </c>
      <c r="G44" s="48">
        <v>8.4837962962962966E-3</v>
      </c>
      <c r="H44" s="47" t="s">
        <v>125</v>
      </c>
      <c r="I44" s="47" t="s">
        <v>20</v>
      </c>
      <c r="J44" s="48">
        <v>8.2754629629629619E-3</v>
      </c>
      <c r="K44" s="48">
        <v>1.6759259259259258E-2</v>
      </c>
      <c r="L44" s="47">
        <v>0</v>
      </c>
      <c r="M44" s="48">
        <v>8.3796296296296327E-3</v>
      </c>
    </row>
    <row r="45" spans="1:13" x14ac:dyDescent="0.25">
      <c r="A45" t="s">
        <v>223</v>
      </c>
      <c r="B45" t="s">
        <v>35</v>
      </c>
      <c r="C45">
        <v>2</v>
      </c>
      <c r="D45" s="47" t="s">
        <v>5</v>
      </c>
      <c r="E45" s="47" t="s">
        <v>221</v>
      </c>
      <c r="F45" s="47">
        <v>0</v>
      </c>
      <c r="G45" s="48">
        <v>7.743055555555556E-3</v>
      </c>
      <c r="H45" s="47" t="s">
        <v>222</v>
      </c>
      <c r="I45" s="47">
        <v>0</v>
      </c>
      <c r="J45" s="48">
        <v>8.1134259259259267E-3</v>
      </c>
      <c r="K45" s="48">
        <v>1.5856481481481482E-2</v>
      </c>
      <c r="L45" s="47" t="s">
        <v>20</v>
      </c>
      <c r="M45" s="48">
        <v>8.4490740740740741E-3</v>
      </c>
    </row>
    <row r="46" spans="1:13" x14ac:dyDescent="0.25">
      <c r="A46" t="s">
        <v>299</v>
      </c>
      <c r="B46" t="s">
        <v>100</v>
      </c>
      <c r="C46">
        <v>3</v>
      </c>
      <c r="D46" s="47" t="s">
        <v>5</v>
      </c>
      <c r="E46" s="47" t="s">
        <v>297</v>
      </c>
      <c r="F46" s="47" t="s">
        <v>20</v>
      </c>
      <c r="G46" s="48">
        <v>8.4606481481481494E-3</v>
      </c>
      <c r="H46" s="47" t="s">
        <v>298</v>
      </c>
      <c r="I46" s="47" t="s">
        <v>20</v>
      </c>
      <c r="J46" s="48">
        <v>9.3171296296296283E-3</v>
      </c>
      <c r="K46" s="48">
        <v>1.7777777777777778E-2</v>
      </c>
      <c r="L46" s="47">
        <v>0</v>
      </c>
      <c r="M46" s="48">
        <v>8.4490740740740741E-3</v>
      </c>
    </row>
    <row r="47" spans="1:13" x14ac:dyDescent="0.25">
      <c r="A47" t="s">
        <v>464</v>
      </c>
      <c r="B47" t="s">
        <v>39</v>
      </c>
      <c r="C47">
        <v>3</v>
      </c>
      <c r="D47" s="47" t="s">
        <v>5</v>
      </c>
      <c r="E47" s="47" t="s">
        <v>462</v>
      </c>
      <c r="F47" s="47">
        <v>0</v>
      </c>
      <c r="G47" s="48">
        <v>8.8657407407407417E-3</v>
      </c>
      <c r="H47" s="47" t="s">
        <v>463</v>
      </c>
      <c r="I47" s="47" t="s">
        <v>20</v>
      </c>
      <c r="J47" s="48">
        <v>8.9814814814814809E-3</v>
      </c>
      <c r="K47" s="48">
        <v>1.7847222222222223E-2</v>
      </c>
      <c r="L47" s="47">
        <v>0</v>
      </c>
      <c r="M47" s="48">
        <v>8.518518518518519E-3</v>
      </c>
    </row>
    <row r="48" spans="1:13" x14ac:dyDescent="0.25">
      <c r="A48" t="s">
        <v>23</v>
      </c>
      <c r="B48" t="s">
        <v>22</v>
      </c>
      <c r="C48">
        <v>6</v>
      </c>
      <c r="D48" s="47" t="s">
        <v>5</v>
      </c>
      <c r="E48" s="47" t="s">
        <v>89</v>
      </c>
      <c r="F48" s="47">
        <v>0</v>
      </c>
      <c r="G48" s="48">
        <v>8.5416666666666679E-3</v>
      </c>
      <c r="H48" s="47" t="s">
        <v>90</v>
      </c>
      <c r="I48" s="47" t="s">
        <v>20</v>
      </c>
      <c r="J48" s="48">
        <v>8.64583333333333E-3</v>
      </c>
      <c r="K48" s="48">
        <v>1.7187499999999998E-2</v>
      </c>
      <c r="L48" s="47" t="s">
        <v>20</v>
      </c>
      <c r="M48" s="48">
        <v>8.5300925925925961E-3</v>
      </c>
    </row>
    <row r="49" spans="1:13" x14ac:dyDescent="0.25">
      <c r="A49" t="s">
        <v>257</v>
      </c>
      <c r="B49" t="s">
        <v>7</v>
      </c>
      <c r="C49">
        <v>4</v>
      </c>
      <c r="D49" s="47" t="s">
        <v>4</v>
      </c>
      <c r="E49" s="47" t="s">
        <v>255</v>
      </c>
      <c r="F49" s="47">
        <v>0</v>
      </c>
      <c r="G49" s="48">
        <v>9.2824074074074076E-3</v>
      </c>
      <c r="H49" s="47" t="s">
        <v>256</v>
      </c>
      <c r="I49" s="47" t="s">
        <v>20</v>
      </c>
      <c r="J49" s="48">
        <v>9.2476851851851869E-3</v>
      </c>
      <c r="K49" s="48">
        <v>1.8530092592592595E-2</v>
      </c>
      <c r="L49" s="47" t="s">
        <v>20</v>
      </c>
      <c r="M49" s="48">
        <v>8.5416666666666627E-3</v>
      </c>
    </row>
    <row r="50" spans="1:13" x14ac:dyDescent="0.25">
      <c r="A50" t="s">
        <v>376</v>
      </c>
      <c r="B50" t="s">
        <v>41</v>
      </c>
      <c r="C50">
        <v>4</v>
      </c>
      <c r="D50" s="47" t="s">
        <v>5</v>
      </c>
      <c r="E50" s="47" t="s">
        <v>374</v>
      </c>
      <c r="F50" s="47" t="s">
        <v>20</v>
      </c>
      <c r="G50" s="48">
        <v>8.1018518518518514E-3</v>
      </c>
      <c r="H50" s="47" t="s">
        <v>375</v>
      </c>
      <c r="I50" s="47" t="s">
        <v>20</v>
      </c>
      <c r="J50" s="48">
        <v>8.4374999999999988E-3</v>
      </c>
      <c r="K50" s="48">
        <v>1.653935185185185E-2</v>
      </c>
      <c r="L50" s="47" t="s">
        <v>20</v>
      </c>
      <c r="M50" s="48">
        <v>8.5648148148148133E-3</v>
      </c>
    </row>
    <row r="51" spans="1:13" x14ac:dyDescent="0.25">
      <c r="A51" t="s">
        <v>293</v>
      </c>
      <c r="B51" t="s">
        <v>100</v>
      </c>
      <c r="C51">
        <v>1</v>
      </c>
      <c r="D51" s="47" t="s">
        <v>5</v>
      </c>
      <c r="E51" s="47" t="s">
        <v>291</v>
      </c>
      <c r="F51" s="47">
        <v>0</v>
      </c>
      <c r="G51" s="48">
        <v>7.5810185185185182E-3</v>
      </c>
      <c r="H51" s="47" t="s">
        <v>292</v>
      </c>
      <c r="I51" s="47">
        <v>0</v>
      </c>
      <c r="J51" s="48">
        <v>8.2060185185185187E-3</v>
      </c>
      <c r="K51" s="48">
        <v>1.5787037037037037E-2</v>
      </c>
      <c r="L51" s="47" t="s">
        <v>20</v>
      </c>
      <c r="M51" s="48">
        <v>8.5763888888888903E-3</v>
      </c>
    </row>
    <row r="52" spans="1:13" x14ac:dyDescent="0.25">
      <c r="A52" t="s">
        <v>352</v>
      </c>
      <c r="B52" t="s">
        <v>43</v>
      </c>
      <c r="C52">
        <v>7</v>
      </c>
      <c r="D52" s="47" t="s">
        <v>5</v>
      </c>
      <c r="E52" s="47" t="s">
        <v>350</v>
      </c>
      <c r="F52" s="47" t="s">
        <v>20</v>
      </c>
      <c r="G52" s="48">
        <v>8.819444444444444E-3</v>
      </c>
      <c r="H52" s="47" t="s">
        <v>351</v>
      </c>
      <c r="I52" s="47" t="s">
        <v>20</v>
      </c>
      <c r="J52" s="48">
        <v>9.4444444444444445E-3</v>
      </c>
      <c r="K52" s="48">
        <v>1.8263888888888889E-2</v>
      </c>
      <c r="L52" s="47" t="s">
        <v>20</v>
      </c>
      <c r="M52" s="48">
        <v>8.5879629629629604E-3</v>
      </c>
    </row>
    <row r="53" spans="1:13" x14ac:dyDescent="0.25">
      <c r="A53" t="s">
        <v>231</v>
      </c>
      <c r="B53" t="s">
        <v>35</v>
      </c>
      <c r="C53">
        <v>5</v>
      </c>
      <c r="D53" s="47" t="s">
        <v>4</v>
      </c>
      <c r="E53" s="47" t="s">
        <v>229</v>
      </c>
      <c r="F53" s="47">
        <v>0</v>
      </c>
      <c r="G53" s="48">
        <v>8.113425925925925E-3</v>
      </c>
      <c r="H53" s="47" t="s">
        <v>230</v>
      </c>
      <c r="I53" s="47" t="s">
        <v>20</v>
      </c>
      <c r="J53" s="48">
        <v>9.1666666666666684E-3</v>
      </c>
      <c r="K53" s="48">
        <v>1.7280092592592593E-2</v>
      </c>
      <c r="L53" s="47">
        <v>0</v>
      </c>
      <c r="M53" s="48">
        <v>8.5879629629629639E-3</v>
      </c>
    </row>
    <row r="54" spans="1:13" x14ac:dyDescent="0.25">
      <c r="A54" t="s">
        <v>305</v>
      </c>
      <c r="B54" t="s">
        <v>3</v>
      </c>
      <c r="C54">
        <v>2</v>
      </c>
      <c r="D54" s="47" t="s">
        <v>5</v>
      </c>
      <c r="E54" s="47" t="s">
        <v>303</v>
      </c>
      <c r="F54" s="47">
        <v>0</v>
      </c>
      <c r="G54" s="48">
        <v>7.9629629629629634E-3</v>
      </c>
      <c r="H54" s="47" t="s">
        <v>304</v>
      </c>
      <c r="I54" s="47">
        <v>0</v>
      </c>
      <c r="J54" s="48">
        <v>8.1481481481481474E-3</v>
      </c>
      <c r="K54" s="48">
        <v>1.6111111111111111E-2</v>
      </c>
      <c r="L54" s="47" t="s">
        <v>20</v>
      </c>
      <c r="M54" s="48">
        <v>8.6458333333333318E-3</v>
      </c>
    </row>
    <row r="55" spans="1:13" x14ac:dyDescent="0.25">
      <c r="A55" t="s">
        <v>281</v>
      </c>
      <c r="B55" t="s">
        <v>21</v>
      </c>
      <c r="C55">
        <v>3</v>
      </c>
      <c r="D55" s="47" t="s">
        <v>5</v>
      </c>
      <c r="E55" s="47" t="s">
        <v>279</v>
      </c>
      <c r="F55" s="47">
        <v>0</v>
      </c>
      <c r="G55" s="48">
        <v>7.0023148148148154E-3</v>
      </c>
      <c r="H55" s="47" t="s">
        <v>280</v>
      </c>
      <c r="I55" s="47" t="s">
        <v>20</v>
      </c>
      <c r="J55" s="48">
        <v>8.564814814814815E-3</v>
      </c>
      <c r="K55" s="48">
        <v>1.556712962962963E-2</v>
      </c>
      <c r="L55" s="47">
        <v>0</v>
      </c>
      <c r="M55" s="48">
        <v>8.6458333333333335E-3</v>
      </c>
    </row>
    <row r="56" spans="1:13" x14ac:dyDescent="0.25">
      <c r="A56" t="s">
        <v>415</v>
      </c>
      <c r="B56" t="s">
        <v>43</v>
      </c>
      <c r="C56">
        <v>8</v>
      </c>
      <c r="D56" s="47" t="s">
        <v>5</v>
      </c>
      <c r="E56" s="47" t="s">
        <v>413</v>
      </c>
      <c r="F56" s="47" t="s">
        <v>20</v>
      </c>
      <c r="G56" s="48">
        <v>8.5995370370370357E-3</v>
      </c>
      <c r="H56" s="47" t="s">
        <v>414</v>
      </c>
      <c r="I56" s="47" t="s">
        <v>20</v>
      </c>
      <c r="J56" s="48">
        <v>8.5995370370370357E-3</v>
      </c>
      <c r="K56" s="48">
        <v>1.7199074074074071E-2</v>
      </c>
      <c r="L56" s="47" t="s">
        <v>20</v>
      </c>
      <c r="M56" s="48">
        <v>8.7152777777777836E-3</v>
      </c>
    </row>
    <row r="57" spans="1:13" x14ac:dyDescent="0.25">
      <c r="A57" t="s">
        <v>131</v>
      </c>
      <c r="B57" t="s">
        <v>6</v>
      </c>
      <c r="C57">
        <v>1</v>
      </c>
      <c r="D57" s="47" t="s">
        <v>4</v>
      </c>
      <c r="E57" s="47" t="s">
        <v>129</v>
      </c>
      <c r="F57" s="47" t="s">
        <v>20</v>
      </c>
      <c r="G57" s="48">
        <v>9.0393518518518522E-3</v>
      </c>
      <c r="H57" s="47" t="s">
        <v>130</v>
      </c>
      <c r="I57" s="47" t="s">
        <v>20</v>
      </c>
      <c r="J57" s="48">
        <v>8.8078703703703704E-3</v>
      </c>
      <c r="K57" s="48">
        <v>1.7847222222222223E-2</v>
      </c>
      <c r="L57" s="47" t="s">
        <v>20</v>
      </c>
      <c r="M57" s="48">
        <v>8.7384259259259238E-3</v>
      </c>
    </row>
    <row r="58" spans="1:13" x14ac:dyDescent="0.25">
      <c r="A58" t="s">
        <v>242</v>
      </c>
      <c r="B58" t="s">
        <v>6</v>
      </c>
      <c r="C58">
        <v>4</v>
      </c>
      <c r="D58" s="47" t="s">
        <v>5</v>
      </c>
      <c r="E58" s="47" t="s">
        <v>240</v>
      </c>
      <c r="F58" s="47" t="s">
        <v>20</v>
      </c>
      <c r="G58" s="48">
        <v>9.3171296296296283E-3</v>
      </c>
      <c r="H58" s="47" t="s">
        <v>241</v>
      </c>
      <c r="I58" s="47" t="s">
        <v>20</v>
      </c>
      <c r="J58" s="48">
        <v>8.8078703703703704E-3</v>
      </c>
      <c r="K58" s="48">
        <v>1.8124999999999999E-2</v>
      </c>
      <c r="L58" s="47">
        <v>0</v>
      </c>
      <c r="M58" s="48">
        <v>8.7500000000000008E-3</v>
      </c>
    </row>
    <row r="59" spans="1:13" x14ac:dyDescent="0.25">
      <c r="A59" t="s">
        <v>308</v>
      </c>
      <c r="B59" t="s">
        <v>3</v>
      </c>
      <c r="C59">
        <v>3</v>
      </c>
      <c r="D59" s="47" t="s">
        <v>5</v>
      </c>
      <c r="E59" s="47" t="s">
        <v>306</v>
      </c>
      <c r="F59" s="47" t="s">
        <v>20</v>
      </c>
      <c r="G59" s="48">
        <v>8.5300925925925926E-3</v>
      </c>
      <c r="H59" s="47" t="s">
        <v>307</v>
      </c>
      <c r="I59" s="47">
        <v>0</v>
      </c>
      <c r="J59" s="48">
        <v>9.039351851851854E-3</v>
      </c>
      <c r="K59" s="48">
        <v>1.7569444444444447E-2</v>
      </c>
      <c r="L59" s="47" t="s">
        <v>20</v>
      </c>
      <c r="M59" s="48">
        <v>8.7847222222222215E-3</v>
      </c>
    </row>
    <row r="60" spans="1:13" x14ac:dyDescent="0.25">
      <c r="A60" t="s">
        <v>403</v>
      </c>
      <c r="B60" t="s">
        <v>40</v>
      </c>
      <c r="C60">
        <v>7</v>
      </c>
      <c r="D60" s="47" t="s">
        <v>5</v>
      </c>
      <c r="E60" s="47" t="s">
        <v>401</v>
      </c>
      <c r="F60" s="47">
        <v>0</v>
      </c>
      <c r="G60" s="48">
        <v>7.8125E-3</v>
      </c>
      <c r="H60" s="47" t="s">
        <v>402</v>
      </c>
      <c r="I60" s="47" t="s">
        <v>20</v>
      </c>
      <c r="J60" s="48">
        <v>9.224537037037038E-3</v>
      </c>
      <c r="K60" s="48">
        <v>1.7037037037037038E-2</v>
      </c>
      <c r="L60" s="47">
        <v>0</v>
      </c>
      <c r="M60" s="48">
        <v>8.7962962962962951E-3</v>
      </c>
    </row>
    <row r="61" spans="1:13" x14ac:dyDescent="0.25">
      <c r="A61" t="s">
        <v>154</v>
      </c>
      <c r="B61" t="s">
        <v>29</v>
      </c>
      <c r="C61">
        <v>7</v>
      </c>
      <c r="D61" s="47" t="s">
        <v>5</v>
      </c>
      <c r="E61" s="47" t="s">
        <v>152</v>
      </c>
      <c r="F61" s="47">
        <v>0</v>
      </c>
      <c r="G61" s="48">
        <v>8.611111111111111E-3</v>
      </c>
      <c r="H61" s="47" t="s">
        <v>153</v>
      </c>
      <c r="I61" s="47" t="s">
        <v>20</v>
      </c>
      <c r="J61" s="48">
        <v>9.0162037037037034E-3</v>
      </c>
      <c r="K61" s="48">
        <v>1.7627314814814814E-2</v>
      </c>
      <c r="L61" s="47">
        <v>0</v>
      </c>
      <c r="M61" s="48">
        <v>8.8310185185185193E-3</v>
      </c>
    </row>
    <row r="62" spans="1:13" x14ac:dyDescent="0.25">
      <c r="A62" t="s">
        <v>93</v>
      </c>
      <c r="B62" t="s">
        <v>22</v>
      </c>
      <c r="C62">
        <v>7</v>
      </c>
      <c r="D62" s="47" t="s">
        <v>5</v>
      </c>
      <c r="E62" s="47" t="s">
        <v>91</v>
      </c>
      <c r="F62" s="47">
        <v>0</v>
      </c>
      <c r="G62" s="48">
        <v>9.9768518518518531E-3</v>
      </c>
      <c r="H62" s="47" t="s">
        <v>92</v>
      </c>
      <c r="I62" s="47" t="s">
        <v>20</v>
      </c>
      <c r="J62" s="48">
        <v>9.3749999999999997E-3</v>
      </c>
      <c r="K62" s="48">
        <v>1.9351851851851853E-2</v>
      </c>
      <c r="L62" s="47">
        <v>0</v>
      </c>
      <c r="M62" s="48">
        <v>8.8310185185185193E-3</v>
      </c>
    </row>
    <row r="63" spans="1:13" x14ac:dyDescent="0.25">
      <c r="A63" t="s">
        <v>497</v>
      </c>
      <c r="B63" t="s">
        <v>35</v>
      </c>
      <c r="C63">
        <v>3</v>
      </c>
      <c r="D63" s="47" t="s">
        <v>5</v>
      </c>
      <c r="E63" s="47" t="s">
        <v>224</v>
      </c>
      <c r="F63" s="47" t="s">
        <v>20</v>
      </c>
      <c r="G63" s="48">
        <v>8.3564814814814804E-3</v>
      </c>
      <c r="H63" s="47" t="s">
        <v>225</v>
      </c>
      <c r="I63" s="47" t="s">
        <v>20</v>
      </c>
      <c r="J63" s="48">
        <v>7.9513888888888915E-3</v>
      </c>
      <c r="K63" s="48">
        <v>1.6307870370370372E-2</v>
      </c>
      <c r="L63" s="47" t="s">
        <v>20</v>
      </c>
      <c r="M63" s="48">
        <v>8.8425925925925894E-3</v>
      </c>
    </row>
    <row r="64" spans="1:13" x14ac:dyDescent="0.25">
      <c r="A64" t="s">
        <v>157</v>
      </c>
      <c r="B64" t="s">
        <v>29</v>
      </c>
      <c r="C64">
        <v>8</v>
      </c>
      <c r="D64" s="47" t="s">
        <v>5</v>
      </c>
      <c r="E64" s="47" t="s">
        <v>155</v>
      </c>
      <c r="F64" s="47" t="s">
        <v>20</v>
      </c>
      <c r="G64" s="48">
        <v>9.1782407407407403E-3</v>
      </c>
      <c r="H64" s="47" t="s">
        <v>156</v>
      </c>
      <c r="I64" s="47" t="s">
        <v>20</v>
      </c>
      <c r="J64" s="48">
        <v>9.2824074074074059E-3</v>
      </c>
      <c r="K64" s="48">
        <v>1.8460648148148146E-2</v>
      </c>
      <c r="L64" s="47" t="s">
        <v>20</v>
      </c>
      <c r="M64" s="48">
        <v>8.8425925925925963E-3</v>
      </c>
    </row>
    <row r="65" spans="1:13" x14ac:dyDescent="0.25">
      <c r="A65" t="s">
        <v>148</v>
      </c>
      <c r="B65" t="s">
        <v>29</v>
      </c>
      <c r="C65">
        <v>5</v>
      </c>
      <c r="D65" s="47" t="s">
        <v>5</v>
      </c>
      <c r="E65" s="47" t="s">
        <v>146</v>
      </c>
      <c r="F65" s="47">
        <v>0</v>
      </c>
      <c r="G65" s="48">
        <v>8.3680555555555557E-3</v>
      </c>
      <c r="H65" s="47" t="s">
        <v>147</v>
      </c>
      <c r="I65" s="47" t="s">
        <v>20</v>
      </c>
      <c r="J65" s="48">
        <v>8.6574074074074053E-3</v>
      </c>
      <c r="K65" s="48">
        <v>1.7025462962962961E-2</v>
      </c>
      <c r="L65" s="47" t="s">
        <v>20</v>
      </c>
      <c r="M65" s="48">
        <v>8.8541666666666664E-3</v>
      </c>
    </row>
    <row r="66" spans="1:13" x14ac:dyDescent="0.25">
      <c r="A66" t="s">
        <v>426</v>
      </c>
      <c r="B66" t="s">
        <v>43</v>
      </c>
      <c r="C66">
        <v>12</v>
      </c>
      <c r="D66" s="47" t="s">
        <v>5</v>
      </c>
      <c r="E66" s="47" t="s">
        <v>424</v>
      </c>
      <c r="F66" s="47" t="s">
        <v>20</v>
      </c>
      <c r="G66" s="48">
        <v>9.4560185185185181E-3</v>
      </c>
      <c r="H66" s="47" t="s">
        <v>425</v>
      </c>
      <c r="I66" s="47" t="s">
        <v>20</v>
      </c>
      <c r="J66" s="48">
        <v>9.7337962962962977E-3</v>
      </c>
      <c r="K66" s="48">
        <v>1.9189814814814816E-2</v>
      </c>
      <c r="L66" s="47" t="s">
        <v>20</v>
      </c>
      <c r="M66" s="48">
        <v>8.8773148148148101E-3</v>
      </c>
    </row>
    <row r="67" spans="1:13" x14ac:dyDescent="0.25">
      <c r="A67" t="s">
        <v>52</v>
      </c>
      <c r="B67" t="s">
        <v>22</v>
      </c>
      <c r="C67">
        <v>11</v>
      </c>
      <c r="D67" s="47" t="s">
        <v>4</v>
      </c>
      <c r="E67" s="47" t="s">
        <v>50</v>
      </c>
      <c r="F67" s="47" t="s">
        <v>20</v>
      </c>
      <c r="G67" s="48">
        <v>8.726851851851852E-3</v>
      </c>
      <c r="H67" s="47" t="s">
        <v>51</v>
      </c>
      <c r="I67" s="47">
        <v>0</v>
      </c>
      <c r="J67" s="48">
        <v>9.2939814814814812E-3</v>
      </c>
      <c r="K67" s="48">
        <v>1.8020833333333333E-2</v>
      </c>
      <c r="L67" s="47">
        <v>0</v>
      </c>
      <c r="M67" s="48">
        <v>8.8773148148148136E-3</v>
      </c>
    </row>
    <row r="68" spans="1:13" x14ac:dyDescent="0.25">
      <c r="A68" t="s">
        <v>228</v>
      </c>
      <c r="B68" t="s">
        <v>35</v>
      </c>
      <c r="C68">
        <v>4</v>
      </c>
      <c r="D68" s="47" t="s">
        <v>5</v>
      </c>
      <c r="E68" s="47" t="s">
        <v>226</v>
      </c>
      <c r="F68" s="47" t="s">
        <v>20</v>
      </c>
      <c r="G68" s="48">
        <v>8.4490740740740741E-3</v>
      </c>
      <c r="H68" s="47" t="s">
        <v>227</v>
      </c>
      <c r="I68" s="47" t="s">
        <v>20</v>
      </c>
      <c r="J68" s="48">
        <v>8.7152777777777767E-3</v>
      </c>
      <c r="K68" s="48">
        <v>1.7164351851851851E-2</v>
      </c>
      <c r="L68" s="47" t="s">
        <v>20</v>
      </c>
      <c r="M68" s="48">
        <v>8.9004629629629642E-3</v>
      </c>
    </row>
    <row r="69" spans="1:13" x14ac:dyDescent="0.25">
      <c r="A69" t="s">
        <v>251</v>
      </c>
      <c r="B69" t="s">
        <v>7</v>
      </c>
      <c r="C69">
        <v>2</v>
      </c>
      <c r="D69" s="47" t="s">
        <v>5</v>
      </c>
      <c r="E69" s="47" t="s">
        <v>249</v>
      </c>
      <c r="F69" s="47" t="s">
        <v>20</v>
      </c>
      <c r="G69" s="48">
        <v>9.0740740740740729E-3</v>
      </c>
      <c r="H69" s="47" t="s">
        <v>250</v>
      </c>
      <c r="I69" s="47">
        <v>0</v>
      </c>
      <c r="J69" s="48">
        <v>8.5069444444444472E-3</v>
      </c>
      <c r="K69" s="48">
        <v>1.758101851851852E-2</v>
      </c>
      <c r="L69" s="47">
        <v>0</v>
      </c>
      <c r="M69" s="48">
        <v>8.9930555555555527E-3</v>
      </c>
    </row>
    <row r="70" spans="1:13" x14ac:dyDescent="0.25">
      <c r="A70" t="s">
        <v>193</v>
      </c>
      <c r="B70" t="s">
        <v>25</v>
      </c>
      <c r="C70">
        <v>2</v>
      </c>
      <c r="D70" s="47" t="s">
        <v>4</v>
      </c>
      <c r="E70" s="47" t="s">
        <v>191</v>
      </c>
      <c r="F70" s="47" t="s">
        <v>20</v>
      </c>
      <c r="G70" s="48">
        <v>9.1087962962962971E-3</v>
      </c>
      <c r="H70" s="47" t="s">
        <v>192</v>
      </c>
      <c r="I70" s="47" t="s">
        <v>20</v>
      </c>
      <c r="J70" s="48">
        <v>9.6296296296296286E-3</v>
      </c>
      <c r="K70" s="48">
        <v>1.8738425925925926E-2</v>
      </c>
      <c r="L70" s="47" t="s">
        <v>20</v>
      </c>
      <c r="M70" s="48">
        <v>8.9930555555555527E-3</v>
      </c>
    </row>
    <row r="71" spans="1:13" x14ac:dyDescent="0.25">
      <c r="A71" t="s">
        <v>358</v>
      </c>
      <c r="B71" t="s">
        <v>36</v>
      </c>
      <c r="C71">
        <v>1</v>
      </c>
      <c r="D71" s="47" t="s">
        <v>5</v>
      </c>
      <c r="E71" s="47" t="s">
        <v>356</v>
      </c>
      <c r="F71" s="47" t="s">
        <v>20</v>
      </c>
      <c r="G71" s="48">
        <v>9.1782407407407403E-3</v>
      </c>
      <c r="H71" s="47" t="s">
        <v>357</v>
      </c>
      <c r="I71" s="47">
        <v>0</v>
      </c>
      <c r="J71" s="48">
        <v>8.6574074074074088E-3</v>
      </c>
      <c r="K71" s="48">
        <v>1.7835648148148149E-2</v>
      </c>
      <c r="L71" s="47">
        <v>0</v>
      </c>
      <c r="M71" s="48">
        <v>9.0046296296296298E-3</v>
      </c>
    </row>
    <row r="72" spans="1:13" x14ac:dyDescent="0.25">
      <c r="A72" t="s">
        <v>120</v>
      </c>
      <c r="B72" t="s">
        <v>24</v>
      </c>
      <c r="C72">
        <v>6</v>
      </c>
      <c r="D72" s="47" t="s">
        <v>5</v>
      </c>
      <c r="E72" s="47" t="s">
        <v>118</v>
      </c>
      <c r="F72" s="47">
        <v>0</v>
      </c>
      <c r="G72" s="48">
        <v>8.217592592592594E-3</v>
      </c>
      <c r="H72" s="47" t="s">
        <v>119</v>
      </c>
      <c r="I72" s="47" t="s">
        <v>20</v>
      </c>
      <c r="J72" s="48">
        <v>9.0856481481481465E-3</v>
      </c>
      <c r="K72" s="48">
        <v>1.7303240740740741E-2</v>
      </c>
      <c r="L72" s="47">
        <v>0</v>
      </c>
      <c r="M72" s="48">
        <v>9.0162037037036999E-3</v>
      </c>
    </row>
    <row r="73" spans="1:13" x14ac:dyDescent="0.25">
      <c r="A73" t="s">
        <v>178</v>
      </c>
      <c r="B73" t="s">
        <v>41</v>
      </c>
      <c r="C73">
        <v>7</v>
      </c>
      <c r="D73" s="47" t="s">
        <v>4</v>
      </c>
      <c r="E73" s="47" t="s">
        <v>176</v>
      </c>
      <c r="F73" s="47" t="s">
        <v>20</v>
      </c>
      <c r="G73" s="48">
        <v>8.4027777777777781E-3</v>
      </c>
      <c r="H73" s="47" t="s">
        <v>177</v>
      </c>
      <c r="I73" s="47" t="s">
        <v>20</v>
      </c>
      <c r="J73" s="48">
        <v>9.3518518518518525E-3</v>
      </c>
      <c r="K73" s="48">
        <v>1.7754629629629631E-2</v>
      </c>
      <c r="L73" s="47">
        <v>0</v>
      </c>
      <c r="M73" s="48">
        <v>9.0277777777777769E-3</v>
      </c>
    </row>
    <row r="74" spans="1:13" x14ac:dyDescent="0.25">
      <c r="A74" t="s">
        <v>166</v>
      </c>
      <c r="B74" t="s">
        <v>29</v>
      </c>
      <c r="C74">
        <v>11</v>
      </c>
      <c r="D74" s="47" t="s">
        <v>4</v>
      </c>
      <c r="E74" s="47" t="s">
        <v>164</v>
      </c>
      <c r="F74" s="47">
        <v>0</v>
      </c>
      <c r="G74" s="48">
        <v>9.3402777777777772E-3</v>
      </c>
      <c r="H74" s="47" t="s">
        <v>165</v>
      </c>
      <c r="I74" s="47">
        <v>0</v>
      </c>
      <c r="J74" s="48">
        <v>8.6574074074074088E-3</v>
      </c>
      <c r="K74" s="48">
        <v>1.7997685185185186E-2</v>
      </c>
      <c r="L74" s="47" t="s">
        <v>20</v>
      </c>
      <c r="M74" s="48">
        <v>9.0625000000000011E-3</v>
      </c>
    </row>
    <row r="75" spans="1:13" x14ac:dyDescent="0.25">
      <c r="A75" t="s">
        <v>284</v>
      </c>
      <c r="B75" t="s">
        <v>21</v>
      </c>
      <c r="C75">
        <v>4</v>
      </c>
      <c r="D75" s="47" t="s">
        <v>5</v>
      </c>
      <c r="E75" s="47" t="s">
        <v>282</v>
      </c>
      <c r="F75" s="47" t="s">
        <v>20</v>
      </c>
      <c r="G75" s="48">
        <v>8.9004629629629625E-3</v>
      </c>
      <c r="H75" s="47" t="s">
        <v>283</v>
      </c>
      <c r="I75" s="47" t="s">
        <v>20</v>
      </c>
      <c r="J75" s="48">
        <v>8.9930555555555545E-3</v>
      </c>
      <c r="K75" s="48">
        <v>1.7893518518518517E-2</v>
      </c>
      <c r="L75" s="47">
        <v>0</v>
      </c>
      <c r="M75" s="48">
        <v>9.0625000000000046E-3</v>
      </c>
    </row>
    <row r="76" spans="1:13" x14ac:dyDescent="0.25">
      <c r="A76" t="s">
        <v>493</v>
      </c>
      <c r="B76" t="s">
        <v>43</v>
      </c>
      <c r="C76">
        <v>17</v>
      </c>
      <c r="D76" s="47" t="s">
        <v>4</v>
      </c>
      <c r="E76" s="47" t="s">
        <v>491</v>
      </c>
      <c r="F76" s="47" t="s">
        <v>20</v>
      </c>
      <c r="G76" s="48">
        <v>9.1666666666666667E-3</v>
      </c>
      <c r="H76" s="47" t="s">
        <v>492</v>
      </c>
      <c r="I76" s="47" t="s">
        <v>20</v>
      </c>
      <c r="J76" s="48">
        <v>9.3055555555555565E-3</v>
      </c>
      <c r="K76" s="48">
        <v>1.8472222222222223E-2</v>
      </c>
      <c r="L76" s="47" t="s">
        <v>20</v>
      </c>
      <c r="M76" s="48">
        <v>9.0740740740740712E-3</v>
      </c>
    </row>
    <row r="77" spans="1:13" x14ac:dyDescent="0.25">
      <c r="A77" t="s">
        <v>169</v>
      </c>
      <c r="B77" t="s">
        <v>29</v>
      </c>
      <c r="C77">
        <v>12</v>
      </c>
      <c r="D77" s="47" t="s">
        <v>4</v>
      </c>
      <c r="E77" s="47" t="s">
        <v>167</v>
      </c>
      <c r="F77" s="47" t="s">
        <v>20</v>
      </c>
      <c r="G77" s="48">
        <v>9.525462962962963E-3</v>
      </c>
      <c r="H77" s="47" t="s">
        <v>168</v>
      </c>
      <c r="I77" s="47">
        <v>0</v>
      </c>
      <c r="J77" s="48">
        <v>9.2476851851851869E-3</v>
      </c>
      <c r="K77" s="48">
        <v>1.877314814814815E-2</v>
      </c>
      <c r="L77" s="47">
        <v>0</v>
      </c>
      <c r="M77" s="48">
        <v>9.0856481481481483E-3</v>
      </c>
    </row>
    <row r="78" spans="1:13" x14ac:dyDescent="0.25">
      <c r="A78" t="s">
        <v>469</v>
      </c>
      <c r="B78" t="s">
        <v>39</v>
      </c>
      <c r="C78">
        <v>5</v>
      </c>
      <c r="D78" s="47" t="s">
        <v>5</v>
      </c>
      <c r="E78" s="47" t="s">
        <v>468</v>
      </c>
      <c r="F78" s="47" t="s">
        <v>20</v>
      </c>
      <c r="G78" s="48">
        <v>9.2939814814814812E-3</v>
      </c>
      <c r="H78" s="47" t="s">
        <v>499</v>
      </c>
      <c r="I78" s="47" t="s">
        <v>20</v>
      </c>
      <c r="J78" s="48">
        <v>9.7569444444444448E-3</v>
      </c>
      <c r="K78" s="48">
        <v>1.9050925925925926E-2</v>
      </c>
      <c r="L78" s="47" t="s">
        <v>20</v>
      </c>
      <c r="M78" s="48">
        <v>9.0856481481481483E-3</v>
      </c>
    </row>
    <row r="79" spans="1:13" x14ac:dyDescent="0.25">
      <c r="A79" t="s">
        <v>117</v>
      </c>
      <c r="B79" t="s">
        <v>24</v>
      </c>
      <c r="C79">
        <v>7</v>
      </c>
      <c r="D79" s="47" t="s">
        <v>4</v>
      </c>
      <c r="E79" s="47" t="s">
        <v>115</v>
      </c>
      <c r="F79" s="47" t="s">
        <v>20</v>
      </c>
      <c r="G79" s="48">
        <v>9.2476851851851852E-3</v>
      </c>
      <c r="H79" s="47" t="s">
        <v>116</v>
      </c>
      <c r="I79" s="47" t="s">
        <v>20</v>
      </c>
      <c r="J79" s="48">
        <v>9.7800925925925937E-3</v>
      </c>
      <c r="K79" s="48">
        <v>1.9027777777777779E-2</v>
      </c>
      <c r="L79" s="47" t="s">
        <v>20</v>
      </c>
      <c r="M79" s="48">
        <v>9.1666666666666632E-3</v>
      </c>
    </row>
    <row r="80" spans="1:13" x14ac:dyDescent="0.25">
      <c r="A80" t="s">
        <v>355</v>
      </c>
      <c r="B80" t="s">
        <v>36</v>
      </c>
      <c r="C80">
        <v>4</v>
      </c>
      <c r="D80" s="47" t="s">
        <v>5</v>
      </c>
      <c r="E80" s="47" t="s">
        <v>353</v>
      </c>
      <c r="F80" s="47">
        <v>0</v>
      </c>
      <c r="G80" s="48">
        <v>1.0081018518518519E-2</v>
      </c>
      <c r="H80" s="47" t="s">
        <v>354</v>
      </c>
      <c r="I80" s="47" t="s">
        <v>20</v>
      </c>
      <c r="J80" s="48">
        <v>1.0046296296296298E-2</v>
      </c>
      <c r="K80" s="48">
        <v>2.0127314814814817E-2</v>
      </c>
      <c r="L80" s="47">
        <v>0</v>
      </c>
      <c r="M80" s="48">
        <v>9.2476851851851817E-3</v>
      </c>
    </row>
    <row r="81" spans="1:13" x14ac:dyDescent="0.25">
      <c r="A81" t="s">
        <v>418</v>
      </c>
      <c r="B81" t="s">
        <v>43</v>
      </c>
      <c r="C81">
        <v>9</v>
      </c>
      <c r="D81" s="47" t="s">
        <v>5</v>
      </c>
      <c r="E81" s="47" t="s">
        <v>416</v>
      </c>
      <c r="F81" s="47">
        <v>0</v>
      </c>
      <c r="G81" s="48">
        <v>8.8773148148148153E-3</v>
      </c>
      <c r="H81" s="47" t="s">
        <v>417</v>
      </c>
      <c r="I81" s="47" t="s">
        <v>20</v>
      </c>
      <c r="J81" s="48">
        <v>9.3634259259259261E-3</v>
      </c>
      <c r="K81" s="48">
        <v>1.8240740740740741E-2</v>
      </c>
      <c r="L81" s="47" t="s">
        <v>20</v>
      </c>
      <c r="M81" s="48">
        <v>9.2708333333333323E-3</v>
      </c>
    </row>
    <row r="82" spans="1:13" x14ac:dyDescent="0.25">
      <c r="A82" t="s">
        <v>55</v>
      </c>
      <c r="B82" t="s">
        <v>22</v>
      </c>
      <c r="C82">
        <v>12</v>
      </c>
      <c r="D82" s="47" t="s">
        <v>4</v>
      </c>
      <c r="E82" s="47" t="s">
        <v>53</v>
      </c>
      <c r="F82" s="47">
        <v>0</v>
      </c>
      <c r="G82" s="48">
        <v>9.2129629629629627E-3</v>
      </c>
      <c r="H82" s="47" t="s">
        <v>54</v>
      </c>
      <c r="I82" s="47" t="s">
        <v>20</v>
      </c>
      <c r="J82" s="48">
        <v>9.2824074074074076E-3</v>
      </c>
      <c r="K82" s="48">
        <v>1.849537037037037E-2</v>
      </c>
      <c r="L82" s="47">
        <v>0</v>
      </c>
      <c r="M82" s="48">
        <v>9.305555555555553E-3</v>
      </c>
    </row>
    <row r="83" spans="1:13" x14ac:dyDescent="0.25">
      <c r="A83" t="s">
        <v>260</v>
      </c>
      <c r="B83" t="s">
        <v>7</v>
      </c>
      <c r="C83">
        <v>5</v>
      </c>
      <c r="D83" s="47" t="s">
        <v>4</v>
      </c>
      <c r="E83" s="47" t="s">
        <v>258</v>
      </c>
      <c r="F83" s="47" t="s">
        <v>20</v>
      </c>
      <c r="G83" s="48">
        <v>9.9074074074074082E-3</v>
      </c>
      <c r="H83" s="47" t="s">
        <v>259</v>
      </c>
      <c r="I83" s="47">
        <v>0</v>
      </c>
      <c r="J83" s="48">
        <v>9.525462962962963E-3</v>
      </c>
      <c r="K83" s="48">
        <v>1.9432870370370371E-2</v>
      </c>
      <c r="L83" s="47">
        <v>0</v>
      </c>
      <c r="M83" s="48">
        <v>9.3055555555555565E-3</v>
      </c>
    </row>
    <row r="84" spans="1:13" x14ac:dyDescent="0.25">
      <c r="A84" t="s">
        <v>160</v>
      </c>
      <c r="B84" t="s">
        <v>29</v>
      </c>
      <c r="C84">
        <v>9</v>
      </c>
      <c r="D84" s="47" t="s">
        <v>5</v>
      </c>
      <c r="E84" s="47" t="s">
        <v>158</v>
      </c>
      <c r="F84" s="47" t="s">
        <v>20</v>
      </c>
      <c r="G84" s="48">
        <v>9.6296296296296303E-3</v>
      </c>
      <c r="H84" s="47" t="s">
        <v>159</v>
      </c>
      <c r="I84" s="47" t="s">
        <v>20</v>
      </c>
      <c r="J84" s="48">
        <v>1.0081018518518517E-2</v>
      </c>
      <c r="K84" s="48">
        <v>1.9710648148148147E-2</v>
      </c>
      <c r="L84" s="47" t="s">
        <v>20</v>
      </c>
      <c r="M84" s="48">
        <v>9.3287037037037071E-3</v>
      </c>
    </row>
    <row r="85" spans="1:13" x14ac:dyDescent="0.25">
      <c r="A85" t="s">
        <v>62</v>
      </c>
      <c r="B85" t="s">
        <v>22</v>
      </c>
      <c r="C85">
        <v>15</v>
      </c>
      <c r="D85" s="47" t="s">
        <v>4</v>
      </c>
      <c r="E85" s="47" t="s">
        <v>215</v>
      </c>
      <c r="F85" s="47">
        <v>0</v>
      </c>
      <c r="G85" s="48">
        <v>1.0567129629629629E-2</v>
      </c>
      <c r="H85" s="47" t="s">
        <v>63</v>
      </c>
      <c r="I85" s="47" t="s">
        <v>20</v>
      </c>
      <c r="J85" s="48">
        <v>1.0231481481481482E-2</v>
      </c>
      <c r="K85" s="48">
        <v>2.0798611111111111E-2</v>
      </c>
      <c r="L85" s="47">
        <v>0</v>
      </c>
      <c r="M85" s="48">
        <v>9.3634259259259209E-3</v>
      </c>
    </row>
    <row r="86" spans="1:13" x14ac:dyDescent="0.25">
      <c r="A86" t="s">
        <v>254</v>
      </c>
      <c r="B86" t="s">
        <v>7</v>
      </c>
      <c r="C86">
        <v>3</v>
      </c>
      <c r="D86" s="47" t="s">
        <v>5</v>
      </c>
      <c r="E86" s="47" t="s">
        <v>252</v>
      </c>
      <c r="F86" s="47" t="s">
        <v>20</v>
      </c>
      <c r="G86" s="48">
        <v>9.0046296296296298E-3</v>
      </c>
      <c r="H86" s="47" t="s">
        <v>253</v>
      </c>
      <c r="I86" s="47">
        <v>0</v>
      </c>
      <c r="J86" s="48">
        <v>9.2476851851851852E-3</v>
      </c>
      <c r="K86" s="48">
        <v>1.8252314814814815E-2</v>
      </c>
      <c r="L86" s="47">
        <v>0</v>
      </c>
      <c r="M86" s="48">
        <v>9.386574074074075E-3</v>
      </c>
    </row>
    <row r="87" spans="1:13" x14ac:dyDescent="0.25">
      <c r="A87" t="s">
        <v>181</v>
      </c>
      <c r="B87" t="s">
        <v>41</v>
      </c>
      <c r="C87">
        <v>8</v>
      </c>
      <c r="D87" s="47" t="s">
        <v>4</v>
      </c>
      <c r="E87" s="47" t="s">
        <v>179</v>
      </c>
      <c r="F87" s="47" t="s">
        <v>20</v>
      </c>
      <c r="G87" s="48">
        <v>9.3634259259259261E-3</v>
      </c>
      <c r="H87" s="47" t="s">
        <v>180</v>
      </c>
      <c r="I87" s="47">
        <v>0</v>
      </c>
      <c r="J87" s="48">
        <v>9.1666666666666684E-3</v>
      </c>
      <c r="K87" s="48">
        <v>1.8530092592592595E-2</v>
      </c>
      <c r="L87" s="47">
        <v>0</v>
      </c>
      <c r="M87" s="48">
        <v>9.386574074074075E-3</v>
      </c>
    </row>
    <row r="88" spans="1:13" x14ac:dyDescent="0.25">
      <c r="A88" t="s">
        <v>409</v>
      </c>
      <c r="B88" t="s">
        <v>40</v>
      </c>
      <c r="C88">
        <v>9</v>
      </c>
      <c r="D88" s="47" t="s">
        <v>5</v>
      </c>
      <c r="E88" s="47" t="s">
        <v>407</v>
      </c>
      <c r="F88" s="47">
        <v>0</v>
      </c>
      <c r="G88" s="48">
        <v>8.8078703703703704E-3</v>
      </c>
      <c r="H88" s="47" t="s">
        <v>408</v>
      </c>
      <c r="I88" s="47" t="s">
        <v>20</v>
      </c>
      <c r="J88" s="48">
        <v>9.3865740740740732E-3</v>
      </c>
      <c r="K88" s="48">
        <v>1.8194444444444444E-2</v>
      </c>
      <c r="L88" s="47">
        <v>0</v>
      </c>
      <c r="M88" s="48">
        <v>9.398148148148152E-3</v>
      </c>
    </row>
    <row r="89" spans="1:13" x14ac:dyDescent="0.25">
      <c r="A89" t="s">
        <v>496</v>
      </c>
      <c r="B89" t="s">
        <v>43</v>
      </c>
      <c r="C89">
        <v>18</v>
      </c>
      <c r="D89" s="47" t="s">
        <v>4</v>
      </c>
      <c r="E89" s="47" t="s">
        <v>494</v>
      </c>
      <c r="F89" s="47" t="s">
        <v>20</v>
      </c>
      <c r="G89" s="48">
        <v>9.0162037037037034E-3</v>
      </c>
      <c r="H89" s="47" t="s">
        <v>495</v>
      </c>
      <c r="I89" s="47" t="s">
        <v>20</v>
      </c>
      <c r="J89" s="48">
        <v>9.1550925925925931E-3</v>
      </c>
      <c r="K89" s="48">
        <v>1.8171296296296297E-2</v>
      </c>
      <c r="L89" s="47" t="s">
        <v>20</v>
      </c>
      <c r="M89" s="48">
        <v>9.4328703703703692E-3</v>
      </c>
    </row>
    <row r="90" spans="1:13" x14ac:dyDescent="0.25">
      <c r="A90" t="s">
        <v>61</v>
      </c>
      <c r="B90" t="s">
        <v>22</v>
      </c>
      <c r="C90">
        <v>14</v>
      </c>
      <c r="D90" s="47" t="s">
        <v>4</v>
      </c>
      <c r="E90" s="47" t="s">
        <v>59</v>
      </c>
      <c r="F90" s="47">
        <v>0</v>
      </c>
      <c r="G90" s="48">
        <v>9.6643518518518511E-3</v>
      </c>
      <c r="H90" s="47" t="s">
        <v>60</v>
      </c>
      <c r="I90" s="47" t="s">
        <v>20</v>
      </c>
      <c r="J90" s="48">
        <v>9.6064814814814832E-3</v>
      </c>
      <c r="K90" s="48">
        <v>1.9270833333333334E-2</v>
      </c>
      <c r="L90" s="47">
        <v>0</v>
      </c>
      <c r="M90" s="48">
        <v>9.4328703703703692E-3</v>
      </c>
    </row>
    <row r="91" spans="1:13" x14ac:dyDescent="0.25">
      <c r="A91" t="s">
        <v>379</v>
      </c>
      <c r="B91" t="s">
        <v>41</v>
      </c>
      <c r="C91">
        <v>5</v>
      </c>
      <c r="D91" s="47" t="s">
        <v>5</v>
      </c>
      <c r="E91" s="47" t="s">
        <v>377</v>
      </c>
      <c r="F91" s="47" t="s">
        <v>20</v>
      </c>
      <c r="G91" s="48">
        <v>9.0509259259259258E-3</v>
      </c>
      <c r="H91" s="47" t="s">
        <v>378</v>
      </c>
      <c r="I91" s="47" t="s">
        <v>20</v>
      </c>
      <c r="J91" s="48">
        <v>9.2824074074074076E-3</v>
      </c>
      <c r="K91" s="48">
        <v>1.8333333333333333E-2</v>
      </c>
      <c r="L91" s="47" t="s">
        <v>20</v>
      </c>
      <c r="M91" s="48">
        <v>9.4328703703703727E-3</v>
      </c>
    </row>
    <row r="92" spans="1:13" x14ac:dyDescent="0.25">
      <c r="A92" t="s">
        <v>505</v>
      </c>
      <c r="B92" t="s">
        <v>43</v>
      </c>
      <c r="C92">
        <v>19</v>
      </c>
      <c r="D92" s="47" t="s">
        <v>4</v>
      </c>
      <c r="E92" s="47" t="s">
        <v>433</v>
      </c>
      <c r="F92" s="47" t="s">
        <v>20</v>
      </c>
      <c r="G92" s="48">
        <v>9.7337962962962977E-3</v>
      </c>
      <c r="H92" s="47" t="s">
        <v>434</v>
      </c>
      <c r="I92" s="47" t="s">
        <v>20</v>
      </c>
      <c r="J92" s="48">
        <v>9.0277777777777752E-3</v>
      </c>
      <c r="K92" s="48">
        <v>1.8761574074074073E-2</v>
      </c>
      <c r="L92" s="47">
        <v>0</v>
      </c>
      <c r="M92" s="48">
        <v>9.4560185185185164E-3</v>
      </c>
    </row>
    <row r="93" spans="1:13" x14ac:dyDescent="0.25">
      <c r="A93" t="s">
        <v>440</v>
      </c>
      <c r="B93" t="s">
        <v>43</v>
      </c>
      <c r="C93">
        <v>21</v>
      </c>
      <c r="D93" s="47" t="s">
        <v>4</v>
      </c>
      <c r="E93" s="47" t="s">
        <v>438</v>
      </c>
      <c r="F93" s="47" t="s">
        <v>20</v>
      </c>
      <c r="G93" s="48">
        <v>1.042824074074074E-2</v>
      </c>
      <c r="H93" s="47" t="s">
        <v>439</v>
      </c>
      <c r="I93" s="47" t="s">
        <v>20</v>
      </c>
      <c r="J93" s="47">
        <v>1.1527777777777777E-2</v>
      </c>
      <c r="K93" s="47">
        <v>2.1956018518518517E-2</v>
      </c>
      <c r="L93" s="47">
        <v>0</v>
      </c>
      <c r="M93" s="48">
        <v>9.6180555555555568E-3</v>
      </c>
    </row>
    <row r="94" spans="1:13" x14ac:dyDescent="0.25">
      <c r="A94" t="s">
        <v>475</v>
      </c>
      <c r="B94" t="s">
        <v>39</v>
      </c>
      <c r="C94">
        <v>7</v>
      </c>
      <c r="D94" s="47" t="s">
        <v>5</v>
      </c>
      <c r="E94" s="47" t="s">
        <v>473</v>
      </c>
      <c r="F94" s="47" t="s">
        <v>20</v>
      </c>
      <c r="G94" s="48">
        <v>9.8958333333333329E-3</v>
      </c>
      <c r="H94" s="47" t="s">
        <v>474</v>
      </c>
      <c r="I94" s="47">
        <v>0</v>
      </c>
      <c r="J94" s="48">
        <v>9.7916666666666673E-3</v>
      </c>
      <c r="K94" s="48">
        <v>1.96875E-2</v>
      </c>
      <c r="L94" s="47" t="s">
        <v>20</v>
      </c>
      <c r="M94" s="48">
        <v>9.7106481481481488E-3</v>
      </c>
    </row>
    <row r="95" spans="1:13" x14ac:dyDescent="0.25">
      <c r="A95" t="s">
        <v>58</v>
      </c>
      <c r="B95" t="s">
        <v>22</v>
      </c>
      <c r="C95">
        <v>13</v>
      </c>
      <c r="D95" s="47" t="s">
        <v>4</v>
      </c>
      <c r="E95" s="47" t="s">
        <v>56</v>
      </c>
      <c r="F95" s="47">
        <v>0</v>
      </c>
      <c r="G95" s="48">
        <v>9.479166666666667E-3</v>
      </c>
      <c r="H95" s="47" t="s">
        <v>57</v>
      </c>
      <c r="I95" s="47" t="s">
        <v>20</v>
      </c>
      <c r="J95" s="48">
        <v>9.9421296296296272E-3</v>
      </c>
      <c r="K95" s="48">
        <v>1.9421296296296294E-2</v>
      </c>
      <c r="L95" s="47">
        <v>0</v>
      </c>
      <c r="M95" s="48">
        <v>9.7222222222222224E-3</v>
      </c>
    </row>
    <row r="96" spans="1:13" x14ac:dyDescent="0.25">
      <c r="A96" t="s">
        <v>385</v>
      </c>
      <c r="B96" t="s">
        <v>40</v>
      </c>
      <c r="C96">
        <v>1</v>
      </c>
      <c r="D96" s="47" t="s">
        <v>4</v>
      </c>
      <c r="E96" s="47" t="s">
        <v>383</v>
      </c>
      <c r="F96" s="47">
        <v>0</v>
      </c>
      <c r="G96" s="48">
        <v>8.7847222222222233E-3</v>
      </c>
      <c r="H96" s="47" t="s">
        <v>384</v>
      </c>
      <c r="I96" s="47">
        <v>0</v>
      </c>
      <c r="J96" s="48">
        <v>1.0104166666666666E-2</v>
      </c>
      <c r="K96" s="48">
        <v>1.8888888888888889E-2</v>
      </c>
      <c r="L96" s="47" t="s">
        <v>20</v>
      </c>
      <c r="M96" s="48">
        <v>9.745370370370373E-3</v>
      </c>
    </row>
    <row r="97" spans="1:13" x14ac:dyDescent="0.25">
      <c r="A97" t="s">
        <v>196</v>
      </c>
      <c r="B97" t="s">
        <v>25</v>
      </c>
      <c r="C97">
        <v>3</v>
      </c>
      <c r="D97" s="47" t="s">
        <v>4</v>
      </c>
      <c r="E97" s="47" t="s">
        <v>194</v>
      </c>
      <c r="F97" s="47">
        <v>0</v>
      </c>
      <c r="G97" s="48">
        <v>1.0231481481481482E-2</v>
      </c>
      <c r="H97" s="47" t="s">
        <v>195</v>
      </c>
      <c r="I97" s="47" t="s">
        <v>20</v>
      </c>
      <c r="J97" s="48">
        <v>9.9768518518518531E-3</v>
      </c>
      <c r="K97" s="48">
        <v>2.0208333333333335E-2</v>
      </c>
      <c r="L97" s="47">
        <v>0</v>
      </c>
      <c r="M97" s="48">
        <v>9.7569444444444396E-3</v>
      </c>
    </row>
    <row r="98" spans="1:13" x14ac:dyDescent="0.25">
      <c r="A98" t="s">
        <v>322</v>
      </c>
      <c r="B98" t="s">
        <v>3</v>
      </c>
      <c r="C98">
        <v>8</v>
      </c>
      <c r="D98" s="47" t="s">
        <v>4</v>
      </c>
      <c r="E98" s="47" t="s">
        <v>320</v>
      </c>
      <c r="F98" s="47" t="s">
        <v>20</v>
      </c>
      <c r="G98" s="48">
        <v>9.2361111111111116E-3</v>
      </c>
      <c r="H98" s="47" t="s">
        <v>321</v>
      </c>
      <c r="I98" s="47" t="s">
        <v>20</v>
      </c>
      <c r="J98" s="48">
        <v>8.9004629629629607E-3</v>
      </c>
      <c r="K98" s="48">
        <v>1.8136574074074072E-2</v>
      </c>
      <c r="L98" s="47" t="s">
        <v>20</v>
      </c>
      <c r="M98" s="48">
        <v>9.7569444444444431E-3</v>
      </c>
    </row>
    <row r="99" spans="1:13" x14ac:dyDescent="0.25">
      <c r="A99" t="s">
        <v>311</v>
      </c>
      <c r="B99" t="s">
        <v>3</v>
      </c>
      <c r="C99">
        <v>4</v>
      </c>
      <c r="D99" s="47" t="s">
        <v>5</v>
      </c>
      <c r="E99" s="47" t="s">
        <v>309</v>
      </c>
      <c r="F99" s="47" t="s">
        <v>20</v>
      </c>
      <c r="G99" s="48">
        <v>9.9421296296296289E-3</v>
      </c>
      <c r="H99" s="47" t="s">
        <v>310</v>
      </c>
      <c r="I99" s="47" t="s">
        <v>20</v>
      </c>
      <c r="J99" s="48">
        <v>1.0069444444444445E-2</v>
      </c>
      <c r="K99" s="48">
        <v>2.0011574074074074E-2</v>
      </c>
      <c r="L99" s="47" t="s">
        <v>20</v>
      </c>
      <c r="M99" s="48">
        <v>9.7916666666666673E-3</v>
      </c>
    </row>
    <row r="100" spans="1:13" x14ac:dyDescent="0.25">
      <c r="A100" t="s">
        <v>461</v>
      </c>
      <c r="B100" t="s">
        <v>39</v>
      </c>
      <c r="C100">
        <v>2</v>
      </c>
      <c r="D100" s="47" t="s">
        <v>4</v>
      </c>
      <c r="E100" s="47" t="s">
        <v>459</v>
      </c>
      <c r="F100" s="47" t="s">
        <v>20</v>
      </c>
      <c r="G100" s="48">
        <v>9.9652777777777778E-3</v>
      </c>
      <c r="H100" s="47" t="s">
        <v>460</v>
      </c>
      <c r="I100" s="47">
        <v>0</v>
      </c>
      <c r="J100" s="47">
        <v>1.2546296296296295E-2</v>
      </c>
      <c r="K100" s="47">
        <v>2.2511574074074073E-2</v>
      </c>
      <c r="L100" s="47">
        <v>0</v>
      </c>
      <c r="M100" s="48">
        <v>9.8148148148148109E-3</v>
      </c>
    </row>
    <row r="101" spans="1:13" x14ac:dyDescent="0.25">
      <c r="A101" t="s">
        <v>391</v>
      </c>
      <c r="B101" t="s">
        <v>40</v>
      </c>
      <c r="C101">
        <v>3</v>
      </c>
      <c r="D101" s="47" t="s">
        <v>4</v>
      </c>
      <c r="E101" s="47" t="s">
        <v>389</v>
      </c>
      <c r="F101" s="47" t="s">
        <v>20</v>
      </c>
      <c r="G101" s="48">
        <v>1.0659722222222221E-2</v>
      </c>
      <c r="H101" s="47" t="s">
        <v>390</v>
      </c>
      <c r="I101" s="47" t="s">
        <v>20</v>
      </c>
      <c r="J101" s="47">
        <v>1.1793981481481487E-2</v>
      </c>
      <c r="K101" s="47">
        <v>2.2453703703703708E-2</v>
      </c>
      <c r="L101" s="47">
        <v>0</v>
      </c>
      <c r="M101" s="48">
        <v>9.826388888888881E-3</v>
      </c>
    </row>
    <row r="102" spans="1:13" x14ac:dyDescent="0.25">
      <c r="A102" t="s">
        <v>437</v>
      </c>
      <c r="B102" t="s">
        <v>43</v>
      </c>
      <c r="C102">
        <v>20</v>
      </c>
      <c r="D102" s="47" t="s">
        <v>4</v>
      </c>
      <c r="E102" s="47" t="s">
        <v>435</v>
      </c>
      <c r="F102" s="47" t="s">
        <v>20</v>
      </c>
      <c r="G102" s="48">
        <v>9.6874999999999999E-3</v>
      </c>
      <c r="H102" s="47" t="s">
        <v>436</v>
      </c>
      <c r="I102" s="47">
        <v>0</v>
      </c>
      <c r="J102" s="48">
        <v>9.4675925925925917E-3</v>
      </c>
      <c r="K102" s="48">
        <v>1.9155092592592592E-2</v>
      </c>
      <c r="L102" s="47">
        <v>0</v>
      </c>
      <c r="M102" s="48">
        <v>9.8611111111111087E-3</v>
      </c>
    </row>
    <row r="103" spans="1:13" x14ac:dyDescent="0.25">
      <c r="A103" t="s">
        <v>287</v>
      </c>
      <c r="B103" t="s">
        <v>21</v>
      </c>
      <c r="C103">
        <v>5</v>
      </c>
      <c r="D103" s="47" t="s">
        <v>4</v>
      </c>
      <c r="E103" s="47" t="s">
        <v>285</v>
      </c>
      <c r="F103" s="47" t="s">
        <v>20</v>
      </c>
      <c r="G103" s="48">
        <v>9.1319444444444443E-3</v>
      </c>
      <c r="H103" s="47" t="s">
        <v>286</v>
      </c>
      <c r="I103" s="47" t="s">
        <v>20</v>
      </c>
      <c r="J103" s="48">
        <v>1.0335648148148151E-2</v>
      </c>
      <c r="K103" s="48">
        <v>1.9467592592592595E-2</v>
      </c>
      <c r="L103" s="47" t="s">
        <v>20</v>
      </c>
      <c r="M103" s="48">
        <v>9.9537037037037007E-3</v>
      </c>
    </row>
    <row r="104" spans="1:13" x14ac:dyDescent="0.25">
      <c r="A104" t="s">
        <v>421</v>
      </c>
      <c r="B104" t="s">
        <v>43</v>
      </c>
      <c r="C104">
        <v>10</v>
      </c>
      <c r="D104" s="47" t="s">
        <v>5</v>
      </c>
      <c r="E104" s="47" t="s">
        <v>419</v>
      </c>
      <c r="F104" s="47" t="s">
        <v>20</v>
      </c>
      <c r="G104" s="48">
        <v>8.7499999999999991E-3</v>
      </c>
      <c r="H104" s="47" t="s">
        <v>420</v>
      </c>
      <c r="I104" s="47" t="s">
        <v>20</v>
      </c>
      <c r="J104" s="48">
        <v>8.9814814814814844E-3</v>
      </c>
      <c r="K104" s="48">
        <v>1.7731481481481483E-2</v>
      </c>
      <c r="L104" s="47" t="s">
        <v>20</v>
      </c>
      <c r="M104" s="48">
        <v>9.9652777777777743E-3</v>
      </c>
    </row>
    <row r="105" spans="1:13" x14ac:dyDescent="0.25">
      <c r="A105" t="s">
        <v>388</v>
      </c>
      <c r="B105" t="s">
        <v>40</v>
      </c>
      <c r="C105">
        <v>2</v>
      </c>
      <c r="D105" s="47" t="s">
        <v>4</v>
      </c>
      <c r="E105" s="47" t="s">
        <v>386</v>
      </c>
      <c r="F105" s="47">
        <v>0</v>
      </c>
      <c r="G105" s="48">
        <v>9.5486111111111101E-3</v>
      </c>
      <c r="H105" s="47" t="s">
        <v>387</v>
      </c>
      <c r="I105" s="47">
        <v>0</v>
      </c>
      <c r="J105" s="48">
        <v>1.0092592592592596E-2</v>
      </c>
      <c r="K105" s="48">
        <v>1.9641203703703706E-2</v>
      </c>
      <c r="L105" s="47" t="s">
        <v>20</v>
      </c>
      <c r="M105" s="48">
        <v>9.999999999999995E-3</v>
      </c>
    </row>
    <row r="106" spans="1:13" x14ac:dyDescent="0.25">
      <c r="A106" t="s">
        <v>245</v>
      </c>
      <c r="B106" t="s">
        <v>6</v>
      </c>
      <c r="C106">
        <v>5</v>
      </c>
      <c r="D106" s="47" t="s">
        <v>5</v>
      </c>
      <c r="E106" s="47" t="s">
        <v>243</v>
      </c>
      <c r="F106" s="47" t="s">
        <v>20</v>
      </c>
      <c r="G106" s="48">
        <v>9.6759259259259264E-3</v>
      </c>
      <c r="H106" s="47" t="s">
        <v>244</v>
      </c>
      <c r="I106" s="47" t="s">
        <v>20</v>
      </c>
      <c r="J106" s="48">
        <v>1.0798611111111111E-2</v>
      </c>
      <c r="K106" s="48">
        <v>2.0474537037037038E-2</v>
      </c>
      <c r="L106" s="47">
        <v>0</v>
      </c>
      <c r="M106" s="48">
        <v>9.9999999999999985E-3</v>
      </c>
    </row>
    <row r="107" spans="1:13" x14ac:dyDescent="0.25">
      <c r="A107" t="s">
        <v>96</v>
      </c>
      <c r="B107" t="s">
        <v>22</v>
      </c>
      <c r="C107">
        <v>8</v>
      </c>
      <c r="D107" s="47" t="s">
        <v>5</v>
      </c>
      <c r="E107" s="47" t="s">
        <v>94</v>
      </c>
      <c r="F107" s="47">
        <v>0</v>
      </c>
      <c r="G107" s="48">
        <v>9.1550925925925931E-3</v>
      </c>
      <c r="H107" s="47" t="s">
        <v>95</v>
      </c>
      <c r="I107" s="47" t="s">
        <v>20</v>
      </c>
      <c r="J107" s="48">
        <v>9.7222222222222224E-3</v>
      </c>
      <c r="K107" s="48">
        <v>1.8877314814814816E-2</v>
      </c>
      <c r="L107" s="47" t="s">
        <v>20</v>
      </c>
      <c r="M107" s="48">
        <v>1.0034722222222223E-2</v>
      </c>
    </row>
    <row r="108" spans="1:13" x14ac:dyDescent="0.25">
      <c r="A108" t="s">
        <v>66</v>
      </c>
      <c r="B108" t="s">
        <v>22</v>
      </c>
      <c r="C108">
        <v>16</v>
      </c>
      <c r="D108" s="47" t="s">
        <v>4</v>
      </c>
      <c r="E108" s="47" t="s">
        <v>64</v>
      </c>
      <c r="F108" s="47">
        <v>0</v>
      </c>
      <c r="G108" s="48">
        <v>9.7106481481481471E-3</v>
      </c>
      <c r="H108" s="47" t="s">
        <v>65</v>
      </c>
      <c r="I108" s="47" t="s">
        <v>20</v>
      </c>
      <c r="J108" s="48">
        <v>1.0486111111111111E-2</v>
      </c>
      <c r="K108" s="48">
        <v>2.0196759259259258E-2</v>
      </c>
      <c r="L108" s="47">
        <v>0</v>
      </c>
      <c r="M108" s="48">
        <v>1.0034722222222223E-2</v>
      </c>
    </row>
    <row r="109" spans="1:13" x14ac:dyDescent="0.25">
      <c r="A109" t="s">
        <v>326</v>
      </c>
      <c r="B109" t="s">
        <v>3</v>
      </c>
      <c r="C109">
        <v>9</v>
      </c>
      <c r="D109" s="47" t="s">
        <v>4</v>
      </c>
      <c r="E109" s="47" t="s">
        <v>324</v>
      </c>
      <c r="F109" s="47">
        <v>0</v>
      </c>
      <c r="G109" s="48">
        <v>1.0127314814814815E-2</v>
      </c>
      <c r="H109" s="47" t="s">
        <v>325</v>
      </c>
      <c r="I109" s="47" t="s">
        <v>20</v>
      </c>
      <c r="J109" s="48">
        <v>1.0069444444444443E-2</v>
      </c>
      <c r="K109" s="48">
        <v>2.0196759259259258E-2</v>
      </c>
      <c r="L109" s="47" t="s">
        <v>20</v>
      </c>
      <c r="M109" s="48">
        <v>1.0127314814814815E-2</v>
      </c>
    </row>
    <row r="110" spans="1:13" x14ac:dyDescent="0.25">
      <c r="A110" t="s">
        <v>208</v>
      </c>
      <c r="B110" t="s">
        <v>26</v>
      </c>
      <c r="C110">
        <v>2</v>
      </c>
      <c r="D110" s="47" t="s">
        <v>4</v>
      </c>
      <c r="E110" s="47" t="s">
        <v>206</v>
      </c>
      <c r="F110" s="47" t="s">
        <v>20</v>
      </c>
      <c r="G110" s="48">
        <v>1.0011574074074074E-2</v>
      </c>
      <c r="H110" s="47" t="s">
        <v>207</v>
      </c>
      <c r="I110" s="47">
        <v>0</v>
      </c>
      <c r="J110" s="47">
        <v>1.0949074074074075E-2</v>
      </c>
      <c r="K110" s="47">
        <v>2.0960648148148148E-2</v>
      </c>
      <c r="L110" s="47" t="s">
        <v>20</v>
      </c>
      <c r="M110" s="48">
        <v>1.0138888888888888E-2</v>
      </c>
    </row>
    <row r="111" spans="1:13" x14ac:dyDescent="0.25">
      <c r="A111" t="s">
        <v>498</v>
      </c>
      <c r="B111" t="s">
        <v>35</v>
      </c>
      <c r="C111">
        <v>6</v>
      </c>
      <c r="D111" s="47" t="s">
        <v>4</v>
      </c>
      <c r="E111" s="47" t="s">
        <v>232</v>
      </c>
      <c r="F111" s="47">
        <v>0</v>
      </c>
      <c r="G111" s="48">
        <v>8.9583333333333338E-3</v>
      </c>
      <c r="H111" s="47" t="s">
        <v>233</v>
      </c>
      <c r="I111" s="47">
        <v>0</v>
      </c>
      <c r="J111" s="48">
        <v>9.3402777777777789E-3</v>
      </c>
      <c r="K111" s="48">
        <v>1.8298611111111113E-2</v>
      </c>
      <c r="L111" s="47" t="s">
        <v>20</v>
      </c>
      <c r="M111" s="48">
        <v>1.038194444444444E-2</v>
      </c>
    </row>
    <row r="112" spans="1:13" x14ac:dyDescent="0.25">
      <c r="A112" t="s">
        <v>172</v>
      </c>
      <c r="B112" t="s">
        <v>29</v>
      </c>
      <c r="C112">
        <v>13</v>
      </c>
      <c r="D112" s="47" t="s">
        <v>4</v>
      </c>
      <c r="E112" s="47" t="s">
        <v>170</v>
      </c>
      <c r="F112" s="47" t="s">
        <v>20</v>
      </c>
      <c r="G112" s="48">
        <v>1.1099537037037038E-2</v>
      </c>
      <c r="H112" s="47" t="s">
        <v>171</v>
      </c>
      <c r="I112" s="47">
        <v>0</v>
      </c>
      <c r="J112" s="47">
        <v>9.0972222222222201E-3</v>
      </c>
      <c r="K112" s="47">
        <v>2.0196759259259258E-2</v>
      </c>
      <c r="L112" s="47" t="s">
        <v>20</v>
      </c>
      <c r="M112" s="48">
        <v>1.0381944444444444E-2</v>
      </c>
    </row>
    <row r="113" spans="1:13" x14ac:dyDescent="0.25">
      <c r="A113" t="s">
        <v>484</v>
      </c>
      <c r="B113" t="s">
        <v>39</v>
      </c>
      <c r="C113">
        <v>10</v>
      </c>
      <c r="D113" s="47" t="s">
        <v>5</v>
      </c>
      <c r="E113" s="47" t="s">
        <v>482</v>
      </c>
      <c r="F113" s="47" t="s">
        <v>20</v>
      </c>
      <c r="G113" s="48">
        <v>1.4780092592592595E-2</v>
      </c>
      <c r="H113" s="47" t="s">
        <v>483</v>
      </c>
      <c r="I113" s="47">
        <v>0</v>
      </c>
      <c r="J113" s="47">
        <v>1.1273148148148143E-2</v>
      </c>
      <c r="K113" s="47">
        <v>2.6053240740740738E-2</v>
      </c>
      <c r="L113" s="47" t="s">
        <v>20</v>
      </c>
      <c r="M113" s="48">
        <v>1.0393518518518524E-2</v>
      </c>
    </row>
    <row r="114" spans="1:13" x14ac:dyDescent="0.25">
      <c r="A114" t="s">
        <v>394</v>
      </c>
      <c r="B114" t="s">
        <v>40</v>
      </c>
      <c r="C114">
        <v>4</v>
      </c>
      <c r="D114" s="47" t="s">
        <v>4</v>
      </c>
      <c r="E114" s="47" t="s">
        <v>392</v>
      </c>
      <c r="F114" s="47" t="s">
        <v>20</v>
      </c>
      <c r="G114" s="48">
        <v>1.2094907407407408E-2</v>
      </c>
      <c r="H114" s="47" t="s">
        <v>393</v>
      </c>
      <c r="I114" s="47" t="s">
        <v>20</v>
      </c>
      <c r="J114" s="47">
        <v>1.2418981481481479E-2</v>
      </c>
      <c r="K114" s="47">
        <v>2.4513888888888887E-2</v>
      </c>
      <c r="L114" s="47" t="s">
        <v>20</v>
      </c>
      <c r="M114" s="48">
        <v>1.0428240740740748E-2</v>
      </c>
    </row>
    <row r="115" spans="1:13" x14ac:dyDescent="0.25">
      <c r="A115" t="s">
        <v>478</v>
      </c>
      <c r="B115" t="s">
        <v>39</v>
      </c>
      <c r="C115">
        <v>8</v>
      </c>
      <c r="D115" s="47" t="s">
        <v>5</v>
      </c>
      <c r="E115" s="47" t="s">
        <v>476</v>
      </c>
      <c r="F115" s="47" t="s">
        <v>20</v>
      </c>
      <c r="G115" s="48">
        <v>1.0532407407407407E-2</v>
      </c>
      <c r="H115" s="47" t="s">
        <v>477</v>
      </c>
      <c r="I115" s="47">
        <v>0</v>
      </c>
      <c r="J115" s="47">
        <v>1.0729166666666668E-2</v>
      </c>
      <c r="K115" s="47">
        <v>2.1261574074074075E-2</v>
      </c>
      <c r="L115" s="47" t="s">
        <v>20</v>
      </c>
      <c r="M115" s="48">
        <v>1.0543981481481477E-2</v>
      </c>
    </row>
    <row r="116" spans="1:13" x14ac:dyDescent="0.25">
      <c r="A116" t="s">
        <v>487</v>
      </c>
      <c r="B116" t="s">
        <v>39</v>
      </c>
      <c r="C116">
        <v>11</v>
      </c>
      <c r="D116" s="47" t="s">
        <v>4</v>
      </c>
      <c r="E116" s="47" t="s">
        <v>485</v>
      </c>
      <c r="F116" s="47" t="s">
        <v>20</v>
      </c>
      <c r="G116" s="48">
        <v>1.1736111111111109E-2</v>
      </c>
      <c r="H116" s="47" t="s">
        <v>486</v>
      </c>
      <c r="I116" s="47" t="s">
        <v>20</v>
      </c>
      <c r="J116" s="47">
        <v>1.2256944444444447E-2</v>
      </c>
      <c r="K116" s="47">
        <v>2.3993055555555556E-2</v>
      </c>
      <c r="L116" s="47" t="s">
        <v>20</v>
      </c>
      <c r="M116" s="48">
        <v>1.0590277777777778E-2</v>
      </c>
    </row>
    <row r="117" spans="1:13" x14ac:dyDescent="0.25">
      <c r="A117" t="s">
        <v>202</v>
      </c>
      <c r="B117" t="s">
        <v>25</v>
      </c>
      <c r="C117">
        <v>5</v>
      </c>
      <c r="D117" s="47" t="s">
        <v>4</v>
      </c>
      <c r="E117" s="47" t="s">
        <v>200</v>
      </c>
      <c r="F117" s="47">
        <v>0</v>
      </c>
      <c r="G117" s="48">
        <v>1.1307870370370371E-2</v>
      </c>
      <c r="H117" s="47" t="s">
        <v>201</v>
      </c>
      <c r="I117" s="47" t="s">
        <v>20</v>
      </c>
      <c r="J117" s="47">
        <v>1.3321759259259259E-2</v>
      </c>
      <c r="K117" s="47">
        <v>2.462962962962963E-2</v>
      </c>
      <c r="L117" s="47" t="s">
        <v>20</v>
      </c>
      <c r="M117" s="48">
        <v>1.0624999999999999E-2</v>
      </c>
    </row>
    <row r="118" spans="1:13" x14ac:dyDescent="0.25">
      <c r="A118" t="s">
        <v>214</v>
      </c>
      <c r="B118" t="s">
        <v>26</v>
      </c>
      <c r="C118">
        <v>4</v>
      </c>
      <c r="D118" s="47" t="s">
        <v>4</v>
      </c>
      <c r="E118" s="47" t="s">
        <v>212</v>
      </c>
      <c r="F118" s="47" t="s">
        <v>20</v>
      </c>
      <c r="G118" s="48">
        <v>1.068287037037037E-2</v>
      </c>
      <c r="H118" s="47" t="s">
        <v>213</v>
      </c>
      <c r="I118" s="47" t="s">
        <v>20</v>
      </c>
      <c r="J118" s="47">
        <v>1.1307870370370371E-2</v>
      </c>
      <c r="K118" s="47">
        <v>2.1990740740740741E-2</v>
      </c>
      <c r="L118" s="47" t="s">
        <v>20</v>
      </c>
      <c r="M118" s="48">
        <v>1.0636574074074076E-2</v>
      </c>
    </row>
    <row r="119" spans="1:13" x14ac:dyDescent="0.25">
      <c r="A119" t="s">
        <v>184</v>
      </c>
      <c r="B119" t="s">
        <v>41</v>
      </c>
      <c r="C119">
        <v>9</v>
      </c>
      <c r="D119" s="47" t="s">
        <v>4</v>
      </c>
      <c r="E119" s="47" t="s">
        <v>182</v>
      </c>
      <c r="F119" s="47" t="s">
        <v>20</v>
      </c>
      <c r="G119" s="48">
        <v>1.0625000000000001E-2</v>
      </c>
      <c r="H119" s="47" t="s">
        <v>183</v>
      </c>
      <c r="I119" s="47" t="s">
        <v>20</v>
      </c>
      <c r="J119" s="47">
        <v>1.0636574074074074E-2</v>
      </c>
      <c r="K119" s="47">
        <v>2.1261574074074075E-2</v>
      </c>
      <c r="L119" s="47" t="s">
        <v>20</v>
      </c>
      <c r="M119" s="48">
        <v>1.069444444444444E-2</v>
      </c>
    </row>
    <row r="120" spans="1:13" x14ac:dyDescent="0.25">
      <c r="A120" t="s">
        <v>263</v>
      </c>
      <c r="B120" t="s">
        <v>7</v>
      </c>
      <c r="C120">
        <v>6</v>
      </c>
      <c r="D120" s="47" t="s">
        <v>4</v>
      </c>
      <c r="E120" s="47" t="s">
        <v>261</v>
      </c>
      <c r="F120" s="47" t="s">
        <v>20</v>
      </c>
      <c r="G120" s="48">
        <v>9.6527777777777775E-3</v>
      </c>
      <c r="H120" s="47" t="s">
        <v>262</v>
      </c>
      <c r="I120" s="47">
        <v>0</v>
      </c>
      <c r="J120" s="48">
        <v>9.5601851851851855E-3</v>
      </c>
      <c r="K120" s="48">
        <v>1.9212962962962963E-2</v>
      </c>
      <c r="L120" s="47">
        <v>0</v>
      </c>
      <c r="M120" s="48">
        <v>1.0740740740740742E-2</v>
      </c>
    </row>
    <row r="121" spans="1:13" x14ac:dyDescent="0.25">
      <c r="A121" t="s">
        <v>449</v>
      </c>
      <c r="B121" t="s">
        <v>43</v>
      </c>
      <c r="C121">
        <v>24</v>
      </c>
      <c r="D121" s="47" t="s">
        <v>4</v>
      </c>
      <c r="E121" s="47" t="s">
        <v>447</v>
      </c>
      <c r="F121" s="47">
        <v>0</v>
      </c>
      <c r="G121" s="48">
        <v>1.1979166666666666E-2</v>
      </c>
      <c r="H121" s="47" t="s">
        <v>448</v>
      </c>
      <c r="I121" s="47" t="s">
        <v>20</v>
      </c>
      <c r="J121" s="47">
        <v>1.3981481481481484E-2</v>
      </c>
      <c r="K121" s="47">
        <v>2.5960648148148149E-2</v>
      </c>
      <c r="L121" s="47" t="s">
        <v>20</v>
      </c>
      <c r="M121" s="48">
        <v>1.0787037037037032E-2</v>
      </c>
    </row>
    <row r="122" spans="1:13" x14ac:dyDescent="0.25">
      <c r="A122" t="s">
        <v>467</v>
      </c>
      <c r="B122" t="s">
        <v>39</v>
      </c>
      <c r="C122">
        <v>4</v>
      </c>
      <c r="D122" s="47" t="s">
        <v>4</v>
      </c>
      <c r="E122" s="47" t="s">
        <v>465</v>
      </c>
      <c r="F122" s="47" t="s">
        <v>20</v>
      </c>
      <c r="G122" s="48">
        <v>1.0972222222222223E-2</v>
      </c>
      <c r="H122" s="47" t="s">
        <v>466</v>
      </c>
      <c r="I122" s="47">
        <v>0</v>
      </c>
      <c r="J122" s="47">
        <v>1.0995370370370371E-2</v>
      </c>
      <c r="K122" s="47">
        <v>2.1967592592592594E-2</v>
      </c>
      <c r="L122" s="47" t="s">
        <v>20</v>
      </c>
      <c r="M122" s="48">
        <v>1.082175925925926E-2</v>
      </c>
    </row>
    <row r="123" spans="1:13" x14ac:dyDescent="0.25">
      <c r="A123" t="s">
        <v>69</v>
      </c>
      <c r="B123" t="s">
        <v>22</v>
      </c>
      <c r="C123">
        <v>17</v>
      </c>
      <c r="D123" s="47" t="s">
        <v>4</v>
      </c>
      <c r="E123" s="47" t="s">
        <v>67</v>
      </c>
      <c r="F123" s="47">
        <v>0</v>
      </c>
      <c r="G123" s="48">
        <v>1.0416666666666666E-2</v>
      </c>
      <c r="H123" s="47" t="s">
        <v>68</v>
      </c>
      <c r="I123" s="47" t="s">
        <v>20</v>
      </c>
      <c r="J123" s="47">
        <v>1.0682870370370372E-2</v>
      </c>
      <c r="K123" s="47">
        <v>2.1099537037037038E-2</v>
      </c>
      <c r="L123" s="47">
        <v>0</v>
      </c>
      <c r="M123" s="48">
        <v>1.083333333333333E-2</v>
      </c>
    </row>
    <row r="124" spans="1:13" x14ac:dyDescent="0.25">
      <c r="A124" t="s">
        <v>314</v>
      </c>
      <c r="B124" t="s">
        <v>3</v>
      </c>
      <c r="C124">
        <v>5</v>
      </c>
      <c r="D124" s="47" t="s">
        <v>5</v>
      </c>
      <c r="E124" s="47" t="s">
        <v>312</v>
      </c>
      <c r="F124" s="47" t="s">
        <v>20</v>
      </c>
      <c r="G124" s="48">
        <v>1.0706018518518517E-2</v>
      </c>
      <c r="H124" s="47" t="s">
        <v>313</v>
      </c>
      <c r="I124" s="47" t="s">
        <v>20</v>
      </c>
      <c r="J124" s="47">
        <v>1.005787037037037E-2</v>
      </c>
      <c r="K124" s="47">
        <v>2.0763888888888887E-2</v>
      </c>
      <c r="L124" s="47" t="s">
        <v>20</v>
      </c>
      <c r="M124" s="48">
        <v>1.0937500000000003E-2</v>
      </c>
    </row>
    <row r="125" spans="1:13" x14ac:dyDescent="0.25">
      <c r="A125" t="s">
        <v>446</v>
      </c>
      <c r="B125" t="s">
        <v>43</v>
      </c>
      <c r="C125">
        <v>23</v>
      </c>
      <c r="D125" s="47" t="s">
        <v>4</v>
      </c>
      <c r="E125" s="47" t="s">
        <v>444</v>
      </c>
      <c r="F125" s="47" t="s">
        <v>20</v>
      </c>
      <c r="G125" s="48">
        <v>1.1886574074074075E-2</v>
      </c>
      <c r="H125" s="47" t="s">
        <v>445</v>
      </c>
      <c r="I125" s="47">
        <v>0</v>
      </c>
      <c r="J125" s="47">
        <v>1.1157407407407406E-2</v>
      </c>
      <c r="K125" s="47">
        <v>2.3043981481481481E-2</v>
      </c>
      <c r="L125" s="47">
        <v>0</v>
      </c>
      <c r="M125" s="48">
        <v>1.094907407407408E-2</v>
      </c>
    </row>
    <row r="126" spans="1:13" x14ac:dyDescent="0.25">
      <c r="A126" t="s">
        <v>217</v>
      </c>
      <c r="B126" t="s">
        <v>22</v>
      </c>
      <c r="C126">
        <v>19</v>
      </c>
      <c r="D126" s="47" t="s">
        <v>4</v>
      </c>
      <c r="E126" s="47" t="s">
        <v>72</v>
      </c>
      <c r="F126" s="47" t="s">
        <v>20</v>
      </c>
      <c r="G126" s="48">
        <v>1.2164351851851852E-2</v>
      </c>
      <c r="H126" s="47" t="s">
        <v>73</v>
      </c>
      <c r="I126" s="47" t="s">
        <v>20</v>
      </c>
      <c r="J126" s="47">
        <v>1.361111111111111E-2</v>
      </c>
      <c r="K126" s="47">
        <v>2.5775462962962962E-2</v>
      </c>
      <c r="L126" s="47">
        <v>0</v>
      </c>
      <c r="M126" s="48">
        <v>1.097222222222222E-2</v>
      </c>
    </row>
    <row r="127" spans="1:13" x14ac:dyDescent="0.25">
      <c r="A127" t="s">
        <v>272</v>
      </c>
      <c r="B127" t="s">
        <v>42</v>
      </c>
      <c r="C127">
        <v>3</v>
      </c>
      <c r="D127" s="47" t="s">
        <v>4</v>
      </c>
      <c r="E127" s="47" t="s">
        <v>270</v>
      </c>
      <c r="F127" s="47" t="s">
        <v>20</v>
      </c>
      <c r="G127" s="48">
        <v>1.0555555555555554E-2</v>
      </c>
      <c r="H127" s="47" t="s">
        <v>271</v>
      </c>
      <c r="I127" s="47" t="s">
        <v>20</v>
      </c>
      <c r="J127" s="47">
        <v>1.068287037037037E-2</v>
      </c>
      <c r="K127" s="47">
        <v>2.1238425925925924E-2</v>
      </c>
      <c r="L127" s="47" t="s">
        <v>20</v>
      </c>
      <c r="M127" s="48">
        <v>1.0995370370370371E-2</v>
      </c>
    </row>
    <row r="128" spans="1:13" x14ac:dyDescent="0.25">
      <c r="A128" t="s">
        <v>317</v>
      </c>
      <c r="B128" t="s">
        <v>43</v>
      </c>
      <c r="C128">
        <v>11</v>
      </c>
      <c r="D128" s="47" t="s">
        <v>5</v>
      </c>
      <c r="E128" s="47" t="s">
        <v>422</v>
      </c>
      <c r="F128" s="47" t="s">
        <v>20</v>
      </c>
      <c r="G128" s="48">
        <v>9.571759259259259E-3</v>
      </c>
      <c r="H128" s="47" t="s">
        <v>423</v>
      </c>
      <c r="I128" s="47" t="s">
        <v>20</v>
      </c>
      <c r="J128" s="47">
        <v>1.0474537037037036E-2</v>
      </c>
      <c r="K128" s="47">
        <v>2.0046296296296295E-2</v>
      </c>
      <c r="L128" s="47" t="s">
        <v>20</v>
      </c>
      <c r="M128" s="48">
        <v>1.1018518518518518E-2</v>
      </c>
    </row>
    <row r="129" spans="1:13" x14ac:dyDescent="0.25">
      <c r="A129" t="s">
        <v>329</v>
      </c>
      <c r="B129" t="s">
        <v>3</v>
      </c>
      <c r="C129">
        <v>10</v>
      </c>
      <c r="D129" s="47" t="s">
        <v>4</v>
      </c>
      <c r="E129" s="47" t="s">
        <v>327</v>
      </c>
      <c r="F129" s="47" t="s">
        <v>20</v>
      </c>
      <c r="G129" s="48">
        <v>1.0960648148148148E-2</v>
      </c>
      <c r="H129" s="47" t="s">
        <v>328</v>
      </c>
      <c r="I129" s="47" t="s">
        <v>20</v>
      </c>
      <c r="J129" s="47">
        <v>1.03125E-2</v>
      </c>
      <c r="K129" s="47">
        <v>2.1273148148148149E-2</v>
      </c>
      <c r="L129" s="47">
        <v>0</v>
      </c>
      <c r="M129" s="48">
        <v>1.1018518518518521E-2</v>
      </c>
    </row>
    <row r="130" spans="1:13" x14ac:dyDescent="0.25">
      <c r="A130" t="s">
        <v>71</v>
      </c>
      <c r="B130" t="s">
        <v>22</v>
      </c>
      <c r="C130">
        <v>18</v>
      </c>
      <c r="D130" s="47" t="s">
        <v>4</v>
      </c>
      <c r="E130" s="47" t="s">
        <v>216</v>
      </c>
      <c r="F130" s="47">
        <v>0</v>
      </c>
      <c r="G130" s="48">
        <v>1.0474537037037037E-2</v>
      </c>
      <c r="H130" s="47" t="s">
        <v>70</v>
      </c>
      <c r="I130" s="47" t="s">
        <v>20</v>
      </c>
      <c r="J130" s="47">
        <v>1.1597222222222222E-2</v>
      </c>
      <c r="K130" s="47">
        <v>2.207175925925926E-2</v>
      </c>
      <c r="L130" s="47">
        <v>0</v>
      </c>
      <c r="M130" s="48">
        <v>1.1087962962962963E-2</v>
      </c>
    </row>
    <row r="131" spans="1:13" x14ac:dyDescent="0.25">
      <c r="A131" t="s">
        <v>481</v>
      </c>
      <c r="B131" t="s">
        <v>39</v>
      </c>
      <c r="C131">
        <v>9</v>
      </c>
      <c r="D131" s="47" t="s">
        <v>4</v>
      </c>
      <c r="E131" s="47" t="s">
        <v>479</v>
      </c>
      <c r="F131" s="47" t="s">
        <v>20</v>
      </c>
      <c r="G131" s="48">
        <v>1.1400462962962965E-2</v>
      </c>
      <c r="H131" s="47" t="s">
        <v>480</v>
      </c>
      <c r="I131" s="47">
        <v>0</v>
      </c>
      <c r="J131" s="47">
        <v>1.1828703703703701E-2</v>
      </c>
      <c r="K131" s="47">
        <v>2.3229166666666665E-2</v>
      </c>
      <c r="L131" s="47" t="s">
        <v>20</v>
      </c>
      <c r="M131" s="48">
        <v>1.1192129629629632E-2</v>
      </c>
    </row>
    <row r="132" spans="1:13" x14ac:dyDescent="0.25">
      <c r="A132" t="s">
        <v>443</v>
      </c>
      <c r="B132" t="s">
        <v>43</v>
      </c>
      <c r="C132">
        <v>22</v>
      </c>
      <c r="D132" s="47" t="s">
        <v>4</v>
      </c>
      <c r="E132" s="47" t="s">
        <v>441</v>
      </c>
      <c r="F132" s="47" t="s">
        <v>20</v>
      </c>
      <c r="G132" s="48">
        <v>1.0115740740740741E-2</v>
      </c>
      <c r="H132" s="47" t="s">
        <v>442</v>
      </c>
      <c r="I132" s="47">
        <v>0</v>
      </c>
      <c r="J132" s="47">
        <v>1.1550925925925926E-2</v>
      </c>
      <c r="K132" s="47">
        <v>2.1666666666666667E-2</v>
      </c>
      <c r="L132" s="47" t="s">
        <v>20</v>
      </c>
      <c r="M132" s="48">
        <v>1.1215277777777775E-2</v>
      </c>
    </row>
    <row r="133" spans="1:13" x14ac:dyDescent="0.25">
      <c r="A133" t="s">
        <v>296</v>
      </c>
      <c r="B133" t="s">
        <v>100</v>
      </c>
      <c r="C133">
        <v>2</v>
      </c>
      <c r="D133" s="47" t="s">
        <v>4</v>
      </c>
      <c r="E133" s="47" t="s">
        <v>294</v>
      </c>
      <c r="F133" s="47" t="s">
        <v>20</v>
      </c>
      <c r="G133" s="48">
        <v>1.0590277777777777E-2</v>
      </c>
      <c r="H133" s="47" t="s">
        <v>295</v>
      </c>
      <c r="I133" s="47">
        <v>0</v>
      </c>
      <c r="J133" s="47">
        <v>9.6064814814814815E-3</v>
      </c>
      <c r="K133" s="47">
        <v>2.0196759259259258E-2</v>
      </c>
      <c r="L133" s="47">
        <v>0</v>
      </c>
      <c r="M133" s="48">
        <v>1.1215277777777779E-2</v>
      </c>
    </row>
    <row r="134" spans="1:13" x14ac:dyDescent="0.25">
      <c r="A134" t="s">
        <v>199</v>
      </c>
      <c r="B134" t="s">
        <v>25</v>
      </c>
      <c r="C134">
        <v>4</v>
      </c>
      <c r="D134" s="47" t="s">
        <v>4</v>
      </c>
      <c r="E134" s="47" t="s">
        <v>197</v>
      </c>
      <c r="F134" s="47">
        <v>0</v>
      </c>
      <c r="G134" s="48">
        <v>1.0092592592592592E-2</v>
      </c>
      <c r="H134" s="47" t="s">
        <v>198</v>
      </c>
      <c r="I134" s="47" t="s">
        <v>20</v>
      </c>
      <c r="J134" s="47">
        <v>1.0104166666666666E-2</v>
      </c>
      <c r="K134" s="47">
        <v>2.0196759259259258E-2</v>
      </c>
      <c r="L134" s="47" t="s">
        <v>20</v>
      </c>
      <c r="M134" s="48">
        <v>1.1342592592592595E-2</v>
      </c>
    </row>
    <row r="135" spans="1:13" x14ac:dyDescent="0.25">
      <c r="A135" t="s">
        <v>397</v>
      </c>
      <c r="B135" t="s">
        <v>40</v>
      </c>
      <c r="C135">
        <v>5</v>
      </c>
      <c r="D135" s="47" t="s">
        <v>4</v>
      </c>
      <c r="E135" s="47" t="s">
        <v>395</v>
      </c>
      <c r="F135" s="47" t="s">
        <v>20</v>
      </c>
      <c r="G135" s="48">
        <v>1.064814814814815E-2</v>
      </c>
      <c r="H135" s="47" t="s">
        <v>396</v>
      </c>
      <c r="I135" s="47" t="s">
        <v>20</v>
      </c>
      <c r="J135" s="47">
        <v>1.2430555555555552E-2</v>
      </c>
      <c r="K135" s="47">
        <v>2.3078703703703702E-2</v>
      </c>
      <c r="L135" s="47" t="s">
        <v>20</v>
      </c>
      <c r="M135" s="48">
        <v>1.1400462962962963E-2</v>
      </c>
    </row>
    <row r="136" spans="1:13" x14ac:dyDescent="0.25">
      <c r="A136" t="s">
        <v>406</v>
      </c>
      <c r="B136" t="s">
        <v>40</v>
      </c>
      <c r="C136">
        <v>8</v>
      </c>
      <c r="D136" s="47" t="s">
        <v>5</v>
      </c>
      <c r="E136" s="47" t="s">
        <v>404</v>
      </c>
      <c r="F136" s="47" t="s">
        <v>20</v>
      </c>
      <c r="G136" s="48">
        <v>9.9305555555555553E-3</v>
      </c>
      <c r="H136" s="47" t="s">
        <v>405</v>
      </c>
      <c r="I136" s="47">
        <v>0</v>
      </c>
      <c r="J136" s="48">
        <v>8.8888888888888924E-3</v>
      </c>
      <c r="K136" s="48">
        <v>1.8819444444444448E-2</v>
      </c>
      <c r="L136" s="47" t="s">
        <v>20</v>
      </c>
      <c r="M136" s="48">
        <v>1.1412037037037033E-2</v>
      </c>
    </row>
    <row r="137" spans="1:13" x14ac:dyDescent="0.25">
      <c r="A137" t="s">
        <v>290</v>
      </c>
      <c r="B137" t="s">
        <v>21</v>
      </c>
      <c r="C137">
        <v>6</v>
      </c>
      <c r="D137" s="47" t="s">
        <v>4</v>
      </c>
      <c r="E137" s="47" t="s">
        <v>288</v>
      </c>
      <c r="F137" s="47">
        <v>0</v>
      </c>
      <c r="G137" s="48">
        <v>9.6412037037037039E-3</v>
      </c>
      <c r="H137" s="47" t="s">
        <v>289</v>
      </c>
      <c r="I137" s="47" t="s">
        <v>20</v>
      </c>
      <c r="J137" s="47">
        <v>9.5370370370370383E-3</v>
      </c>
      <c r="K137" s="47">
        <v>1.9178240740740742E-2</v>
      </c>
      <c r="L137" s="47" t="s">
        <v>20</v>
      </c>
      <c r="M137" s="48">
        <v>1.1412037037037033E-2</v>
      </c>
    </row>
    <row r="138" spans="1:13" x14ac:dyDescent="0.25">
      <c r="A138" t="s">
        <v>114</v>
      </c>
      <c r="B138" t="s">
        <v>24</v>
      </c>
      <c r="C138">
        <v>8</v>
      </c>
      <c r="D138" s="47" t="s">
        <v>4</v>
      </c>
      <c r="E138" s="47" t="s">
        <v>112</v>
      </c>
      <c r="F138" s="47" t="s">
        <v>20</v>
      </c>
      <c r="G138" s="48">
        <v>1.0486111111111111E-2</v>
      </c>
      <c r="H138" s="47" t="s">
        <v>113</v>
      </c>
      <c r="I138" s="47" t="s">
        <v>20</v>
      </c>
      <c r="J138" s="47">
        <v>9.7106481481481471E-3</v>
      </c>
      <c r="K138" s="47">
        <v>2.0196759259259258E-2</v>
      </c>
      <c r="L138" s="47" t="s">
        <v>20</v>
      </c>
      <c r="M138" s="48">
        <v>1.1458333333333338E-2</v>
      </c>
    </row>
    <row r="139" spans="1:13" x14ac:dyDescent="0.25">
      <c r="A139" t="s">
        <v>364</v>
      </c>
      <c r="B139" t="s">
        <v>36</v>
      </c>
      <c r="C139">
        <v>3</v>
      </c>
      <c r="D139" s="47" t="s">
        <v>4</v>
      </c>
      <c r="E139" s="47" t="s">
        <v>362</v>
      </c>
      <c r="F139" s="47" t="s">
        <v>20</v>
      </c>
      <c r="G139" s="48">
        <v>1.1724537037037035E-2</v>
      </c>
      <c r="H139" s="47" t="s">
        <v>363</v>
      </c>
      <c r="I139" s="47" t="s">
        <v>20</v>
      </c>
      <c r="J139" s="47">
        <v>1.0104166666666666E-2</v>
      </c>
      <c r="K139" s="47">
        <v>2.1828703703703701E-2</v>
      </c>
      <c r="L139" s="47" t="s">
        <v>20</v>
      </c>
      <c r="M139" s="48">
        <v>1.1516203703703706E-2</v>
      </c>
    </row>
    <row r="140" spans="1:13" x14ac:dyDescent="0.25">
      <c r="A140" t="s">
        <v>472</v>
      </c>
      <c r="B140" t="s">
        <v>39</v>
      </c>
      <c r="C140">
        <v>6</v>
      </c>
      <c r="D140" s="47" t="s">
        <v>4</v>
      </c>
      <c r="E140" s="47" t="s">
        <v>470</v>
      </c>
      <c r="F140" s="47" t="s">
        <v>20</v>
      </c>
      <c r="G140" s="48">
        <v>1.1458333333333334E-2</v>
      </c>
      <c r="H140" s="47" t="s">
        <v>471</v>
      </c>
      <c r="I140" s="47" t="s">
        <v>20</v>
      </c>
      <c r="J140" s="47">
        <v>1.128472222222222E-2</v>
      </c>
      <c r="K140" s="47">
        <v>2.2743055555555555E-2</v>
      </c>
      <c r="L140" s="47">
        <v>0</v>
      </c>
      <c r="M140" s="48">
        <v>1.1516203703703706E-2</v>
      </c>
    </row>
    <row r="141" spans="1:13" x14ac:dyDescent="0.25">
      <c r="A141" t="s">
        <v>317</v>
      </c>
      <c r="B141" t="s">
        <v>3</v>
      </c>
      <c r="C141">
        <v>6</v>
      </c>
      <c r="D141" s="47" t="s">
        <v>5</v>
      </c>
      <c r="E141" s="47" t="s">
        <v>315</v>
      </c>
      <c r="F141" s="47" t="s">
        <v>20</v>
      </c>
      <c r="G141" s="48">
        <v>1.0891203703703703E-2</v>
      </c>
      <c r="H141" s="47" t="s">
        <v>316</v>
      </c>
      <c r="I141" s="47" t="s">
        <v>20</v>
      </c>
      <c r="J141" s="47">
        <v>1.0393518518518519E-2</v>
      </c>
      <c r="K141" s="47">
        <v>2.1284722222222222E-2</v>
      </c>
      <c r="L141" s="47" t="s">
        <v>20</v>
      </c>
      <c r="M141" s="48">
        <v>1.1527777777777779E-2</v>
      </c>
    </row>
    <row r="142" spans="1:13" x14ac:dyDescent="0.25">
      <c r="A142" t="s">
        <v>211</v>
      </c>
      <c r="B142" t="s">
        <v>26</v>
      </c>
      <c r="C142">
        <v>3</v>
      </c>
      <c r="D142" s="47" t="s">
        <v>4</v>
      </c>
      <c r="E142" s="47" t="s">
        <v>209</v>
      </c>
      <c r="F142" s="47" t="s">
        <v>20</v>
      </c>
      <c r="G142" s="48">
        <v>1.091435185185185E-2</v>
      </c>
      <c r="H142" s="47" t="s">
        <v>210</v>
      </c>
      <c r="I142" s="47" t="s">
        <v>20</v>
      </c>
      <c r="J142" s="47">
        <v>1.2048611111111116E-2</v>
      </c>
      <c r="K142" s="47">
        <v>2.2962962962962966E-2</v>
      </c>
      <c r="L142" s="47" t="s">
        <v>20</v>
      </c>
      <c r="M142" s="48">
        <v>1.1574074074074073E-2</v>
      </c>
    </row>
    <row r="143" spans="1:13" x14ac:dyDescent="0.25">
      <c r="A143" t="s">
        <v>134</v>
      </c>
      <c r="B143" t="s">
        <v>6</v>
      </c>
      <c r="C143">
        <v>2</v>
      </c>
      <c r="D143" s="47" t="s">
        <v>4</v>
      </c>
      <c r="E143" s="47" t="s">
        <v>132</v>
      </c>
      <c r="F143" s="47">
        <v>0</v>
      </c>
      <c r="G143" s="48">
        <v>1.1238425925925928E-2</v>
      </c>
      <c r="H143" s="47" t="s">
        <v>133</v>
      </c>
      <c r="I143" s="47" t="s">
        <v>20</v>
      </c>
      <c r="J143" s="47">
        <v>1.1736111111111112E-2</v>
      </c>
      <c r="K143" s="47">
        <v>2.297453703703704E-2</v>
      </c>
      <c r="L143" s="47" t="s">
        <v>20</v>
      </c>
      <c r="M143" s="48">
        <v>1.1620370370370368E-2</v>
      </c>
    </row>
    <row r="144" spans="1:13" x14ac:dyDescent="0.25">
      <c r="A144" t="s">
        <v>187</v>
      </c>
      <c r="B144" t="s">
        <v>41</v>
      </c>
      <c r="C144">
        <v>10</v>
      </c>
      <c r="D144" s="47" t="s">
        <v>4</v>
      </c>
      <c r="E144" s="47" t="s">
        <v>185</v>
      </c>
      <c r="F144" s="47">
        <v>0</v>
      </c>
      <c r="G144" s="48">
        <v>1.0671296296296297E-2</v>
      </c>
      <c r="H144" s="47" t="s">
        <v>186</v>
      </c>
      <c r="I144" s="47" t="s">
        <v>20</v>
      </c>
      <c r="J144" s="47">
        <v>1.0162037037037035E-2</v>
      </c>
      <c r="K144" s="47">
        <v>2.0833333333333332E-2</v>
      </c>
      <c r="L144" s="47" t="s">
        <v>20</v>
      </c>
      <c r="M144" s="48">
        <v>1.1678240740740743E-2</v>
      </c>
    </row>
    <row r="145" spans="1:13" x14ac:dyDescent="0.25">
      <c r="A145" t="s">
        <v>332</v>
      </c>
      <c r="B145" t="s">
        <v>3</v>
      </c>
      <c r="C145">
        <v>11</v>
      </c>
      <c r="D145" s="47" t="s">
        <v>4</v>
      </c>
      <c r="E145" s="47" t="s">
        <v>330</v>
      </c>
      <c r="F145" s="47" t="s">
        <v>20</v>
      </c>
      <c r="G145" s="48">
        <v>1.1018518518518518E-2</v>
      </c>
      <c r="H145" s="47" t="s">
        <v>331</v>
      </c>
      <c r="I145" s="47" t="s">
        <v>20</v>
      </c>
      <c r="J145" s="47">
        <v>1.1412037037037037E-2</v>
      </c>
      <c r="K145" s="47">
        <v>2.2430555555555554E-2</v>
      </c>
      <c r="L145" s="47" t="s">
        <v>20</v>
      </c>
      <c r="M145" s="48">
        <v>1.1770833333333331E-2</v>
      </c>
    </row>
    <row r="146" spans="1:13" x14ac:dyDescent="0.25">
      <c r="A146" t="s">
        <v>382</v>
      </c>
      <c r="B146" t="s">
        <v>41</v>
      </c>
      <c r="C146">
        <v>6</v>
      </c>
      <c r="D146" s="47" t="s">
        <v>5</v>
      </c>
      <c r="E146" s="47" t="s">
        <v>380</v>
      </c>
      <c r="F146" s="47" t="s">
        <v>20</v>
      </c>
      <c r="G146" s="48">
        <v>1.0775462962962964E-2</v>
      </c>
      <c r="H146" s="47" t="s">
        <v>381</v>
      </c>
      <c r="I146" s="47" t="s">
        <v>20</v>
      </c>
      <c r="J146" s="47">
        <v>1.0358796296296295E-2</v>
      </c>
      <c r="K146" s="47">
        <v>2.1134259259259259E-2</v>
      </c>
      <c r="L146" s="47" t="s">
        <v>20</v>
      </c>
      <c r="M146" s="48">
        <v>1.1793981481481478E-2</v>
      </c>
    </row>
    <row r="147" spans="1:13" x14ac:dyDescent="0.25">
      <c r="A147" t="s">
        <v>429</v>
      </c>
      <c r="B147" t="s">
        <v>43</v>
      </c>
      <c r="C147">
        <v>13</v>
      </c>
      <c r="D147" s="47" t="s">
        <v>5</v>
      </c>
      <c r="E147" s="47" t="s">
        <v>427</v>
      </c>
      <c r="F147" s="47" t="s">
        <v>20</v>
      </c>
      <c r="G147" s="48">
        <v>1.050925925925926E-2</v>
      </c>
      <c r="H147" s="47" t="s">
        <v>428</v>
      </c>
      <c r="I147" s="47" t="s">
        <v>20</v>
      </c>
      <c r="J147" s="47">
        <v>1.1550925925925923E-2</v>
      </c>
      <c r="K147" s="47">
        <v>2.2060185185185183E-2</v>
      </c>
      <c r="L147" s="47" t="s">
        <v>20</v>
      </c>
      <c r="M147" s="48">
        <v>1.1851851851851856E-2</v>
      </c>
    </row>
    <row r="148" spans="1:13" x14ac:dyDescent="0.25">
      <c r="A148" t="s">
        <v>99</v>
      </c>
      <c r="B148" t="s">
        <v>22</v>
      </c>
      <c r="C148">
        <v>9</v>
      </c>
      <c r="D148" s="47" t="s">
        <v>5</v>
      </c>
      <c r="E148" s="47" t="s">
        <v>97</v>
      </c>
      <c r="F148" s="47">
        <v>0</v>
      </c>
      <c r="G148" s="48">
        <v>1.0381944444444444E-2</v>
      </c>
      <c r="H148" s="47" t="s">
        <v>98</v>
      </c>
      <c r="I148" s="47" t="s">
        <v>20</v>
      </c>
      <c r="J148" s="47">
        <v>1.2337962962962967E-2</v>
      </c>
      <c r="K148" s="47">
        <v>2.2719907407407411E-2</v>
      </c>
      <c r="L148" s="47">
        <v>0</v>
      </c>
      <c r="M148" s="48">
        <v>1.2986111111111108E-2</v>
      </c>
    </row>
    <row r="149" spans="1:13" x14ac:dyDescent="0.25">
      <c r="A149" t="s">
        <v>335</v>
      </c>
      <c r="B149" t="s">
        <v>3</v>
      </c>
      <c r="C149">
        <v>12</v>
      </c>
      <c r="D149" s="47" t="s">
        <v>4</v>
      </c>
      <c r="E149" s="47" t="s">
        <v>333</v>
      </c>
      <c r="F149" s="47" t="s">
        <v>20</v>
      </c>
      <c r="G149" s="48">
        <v>1.2314814814814815E-2</v>
      </c>
      <c r="H149" s="47" t="s">
        <v>334</v>
      </c>
      <c r="I149" s="47" t="s">
        <v>20</v>
      </c>
      <c r="J149" s="47">
        <v>1.1793981481481483E-2</v>
      </c>
      <c r="K149" s="47">
        <v>2.4108796296296298E-2</v>
      </c>
      <c r="L149" s="47" t="s">
        <v>20</v>
      </c>
      <c r="M149" s="48">
        <v>1.3043981481481479E-2</v>
      </c>
    </row>
    <row r="150" spans="1:13" x14ac:dyDescent="0.25">
      <c r="A150" t="s">
        <v>175</v>
      </c>
      <c r="B150" t="s">
        <v>29</v>
      </c>
      <c r="C150">
        <v>14</v>
      </c>
      <c r="D150" s="47" t="s">
        <v>4</v>
      </c>
      <c r="E150" s="47" t="s">
        <v>173</v>
      </c>
      <c r="F150" s="47">
        <v>0</v>
      </c>
      <c r="G150" s="48">
        <v>1.0405092592592593E-2</v>
      </c>
      <c r="H150" s="47" t="s">
        <v>174</v>
      </c>
      <c r="I150" s="47" t="s">
        <v>20</v>
      </c>
      <c r="J150" s="47">
        <v>1.0578703703703703E-2</v>
      </c>
      <c r="K150" s="47">
        <v>2.0983796296296296E-2</v>
      </c>
      <c r="L150" s="47" t="s">
        <v>20</v>
      </c>
      <c r="M150" s="48">
        <v>1.3067129629629626E-2</v>
      </c>
    </row>
    <row r="151" spans="1:13" x14ac:dyDescent="0.25">
      <c r="A151" t="s">
        <v>46</v>
      </c>
      <c r="B151" t="s">
        <v>22</v>
      </c>
      <c r="C151">
        <v>20</v>
      </c>
      <c r="D151" s="47" t="s">
        <v>4</v>
      </c>
      <c r="E151" s="47" t="s">
        <v>44</v>
      </c>
      <c r="F151" s="47">
        <v>0</v>
      </c>
      <c r="G151" s="48">
        <v>1.4606481481481482E-2</v>
      </c>
      <c r="H151" s="47" t="s">
        <v>45</v>
      </c>
      <c r="I151" s="47" t="s">
        <v>20</v>
      </c>
      <c r="J151" s="47">
        <v>1.4004629629629632E-2</v>
      </c>
      <c r="K151" s="47">
        <v>2.8611111111111115E-2</v>
      </c>
      <c r="L151" s="47">
        <v>0</v>
      </c>
      <c r="M151" s="48">
        <v>1.3148148148148138E-2</v>
      </c>
    </row>
    <row r="152" spans="1:13" x14ac:dyDescent="0.25">
      <c r="A152" t="s">
        <v>490</v>
      </c>
      <c r="B152" t="s">
        <v>39</v>
      </c>
      <c r="C152">
        <v>13</v>
      </c>
      <c r="D152" s="47" t="s">
        <v>4</v>
      </c>
      <c r="E152" s="47" t="s">
        <v>488</v>
      </c>
      <c r="F152" s="47" t="s">
        <v>20</v>
      </c>
      <c r="G152" s="48">
        <v>1.1782407407407406E-2</v>
      </c>
      <c r="H152" s="47" t="s">
        <v>489</v>
      </c>
      <c r="I152" s="47" t="s">
        <v>20</v>
      </c>
      <c r="J152" s="47">
        <v>1.1863425925925928E-2</v>
      </c>
      <c r="K152" s="47">
        <v>2.3645833333333335E-2</v>
      </c>
      <c r="L152" s="47" t="s">
        <v>20</v>
      </c>
      <c r="M152" s="48">
        <v>1.3576388888888884E-2</v>
      </c>
    </row>
    <row r="153" spans="1:13" x14ac:dyDescent="0.25">
      <c r="A153" t="s">
        <v>163</v>
      </c>
      <c r="B153" t="s">
        <v>29</v>
      </c>
      <c r="C153">
        <v>10</v>
      </c>
      <c r="D153" s="47" t="s">
        <v>5</v>
      </c>
      <c r="E153" s="47" t="s">
        <v>161</v>
      </c>
      <c r="F153" s="47">
        <v>0</v>
      </c>
      <c r="G153" s="48">
        <v>9.6064814814814815E-3</v>
      </c>
      <c r="H153" s="47" t="s">
        <v>162</v>
      </c>
      <c r="I153" s="47">
        <v>0</v>
      </c>
      <c r="J153" s="47">
        <v>9.9305555555555553E-3</v>
      </c>
      <c r="K153" s="47">
        <v>1.9537037037037037E-2</v>
      </c>
      <c r="L153" s="47" t="s">
        <v>20</v>
      </c>
      <c r="M153" s="48">
        <v>1.4525462962962966E-2</v>
      </c>
    </row>
    <row r="154" spans="1:13" x14ac:dyDescent="0.25">
      <c r="A154" t="s">
        <v>323</v>
      </c>
      <c r="B154" t="s">
        <v>3</v>
      </c>
      <c r="C154">
        <v>7</v>
      </c>
      <c r="D154" s="47" t="s">
        <v>5</v>
      </c>
      <c r="E154" s="47" t="s">
        <v>318</v>
      </c>
      <c r="F154" s="47" t="s">
        <v>20</v>
      </c>
      <c r="G154" s="48">
        <v>1.0844907407407407E-2</v>
      </c>
      <c r="H154" s="47" t="s">
        <v>319</v>
      </c>
      <c r="I154" s="47" t="s">
        <v>20</v>
      </c>
      <c r="J154" s="47">
        <v>1.0752314814814815E-2</v>
      </c>
      <c r="K154" s="47">
        <v>2.1597222222222223E-2</v>
      </c>
      <c r="L154" s="47" t="s">
        <v>20</v>
      </c>
      <c r="M154" s="48">
        <v>1.5462962962962967E-2</v>
      </c>
    </row>
  </sheetData>
  <autoFilter ref="A1:N15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GS Teams</vt:lpstr>
      <vt:lpstr>Results</vt:lpstr>
      <vt:lpstr>1st Leg Pos</vt:lpstr>
      <vt:lpstr>2nd Leg Pos</vt:lpstr>
      <vt:lpstr>3rd Leg Pos</vt:lpstr>
      <vt:lpstr>'1st Leg Pos'!Print_Area</vt:lpstr>
      <vt:lpstr>'2nd Leg Pos'!Print_Area</vt:lpstr>
      <vt:lpstr>'3rd Leg Pos'!Print_Area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David Hall</cp:lastModifiedBy>
  <cp:lastPrinted>2017-05-10T22:32:11Z</cp:lastPrinted>
  <dcterms:created xsi:type="dcterms:W3CDTF">2011-05-02T13:39:31Z</dcterms:created>
  <dcterms:modified xsi:type="dcterms:W3CDTF">2017-05-11T19:55:05Z</dcterms:modified>
</cp:coreProperties>
</file>